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6005" windowHeight="11205" activeTab="0"/>
  </bookViews>
  <sheets>
    <sheet name="A" sheetId="1" r:id="rId1"/>
  </sheets>
  <definedNames>
    <definedName name="popsize">'A'!$A$3:$G$180</definedName>
  </definedNames>
  <calcPr fullCalcOnLoad="1"/>
</workbook>
</file>

<file path=xl/sharedStrings.xml><?xml version="1.0" encoding="utf-8"?>
<sst xmlns="http://schemas.openxmlformats.org/spreadsheetml/2006/main" count="562" uniqueCount="85">
  <si>
    <t>SC</t>
  </si>
  <si>
    <t>TDL</t>
  </si>
  <si>
    <t>TOTAL</t>
  </si>
  <si>
    <t>IMP</t>
  </si>
  <si>
    <t>MC</t>
  </si>
  <si>
    <t>BWC</t>
  </si>
  <si>
    <t>MCB-O</t>
  </si>
  <si>
    <t>BWC-O</t>
  </si>
  <si>
    <t>BWC-S</t>
  </si>
  <si>
    <t>IMP-O</t>
  </si>
  <si>
    <t>IMP-S</t>
  </si>
  <si>
    <t>MCB-S</t>
  </si>
  <si>
    <t>MCB-U</t>
  </si>
  <si>
    <t>MCB-L</t>
  </si>
  <si>
    <t>SC-U</t>
  </si>
  <si>
    <t>SC-L</t>
  </si>
  <si>
    <t>BWC-U</t>
  </si>
  <si>
    <t>BWC-L</t>
  </si>
  <si>
    <t>TDL-U</t>
  </si>
  <si>
    <t>TDL-L</t>
  </si>
  <si>
    <t>BWI</t>
  </si>
  <si>
    <t>MCB</t>
  </si>
  <si>
    <t>MCB-I</t>
  </si>
  <si>
    <t>BWI-I</t>
  </si>
  <si>
    <t>LK</t>
  </si>
  <si>
    <t>VEG</t>
  </si>
  <si>
    <t>Component</t>
  </si>
  <si>
    <t>Stratum</t>
  </si>
  <si>
    <t>Stratum Code</t>
  </si>
  <si>
    <t>Information provided by Jim Rogala, Upper Midwest Environmental Sciences Center, U.S. Geological Survey</t>
  </si>
  <si>
    <t>FISH</t>
  </si>
  <si>
    <t>WATER</t>
  </si>
  <si>
    <t>INVERTS</t>
  </si>
  <si>
    <t>TOTAL (current)</t>
  </si>
  <si>
    <t>.</t>
  </si>
  <si>
    <t>Definitions</t>
  </si>
  <si>
    <t>Years</t>
  </si>
  <si>
    <t>All</t>
  </si>
  <si>
    <t>1993-winter 1995</t>
  </si>
  <si>
    <t>spring 1995-present</t>
  </si>
  <si>
    <t>1999-present</t>
  </si>
  <si>
    <t>Reach</t>
  </si>
  <si>
    <t>2000-present</t>
  </si>
  <si>
    <r>
      <t>N</t>
    </r>
    <r>
      <rPr>
        <b/>
        <vertAlign val="subscript"/>
        <sz val="12"/>
        <rFont val="Arial MT"/>
        <family val="0"/>
      </rPr>
      <t>h</t>
    </r>
  </si>
  <si>
    <r>
      <t>N</t>
    </r>
    <r>
      <rPr>
        <b/>
        <vertAlign val="subscript"/>
        <sz val="12"/>
        <rFont val="Arial MT"/>
        <family val="0"/>
      </rPr>
      <t>h</t>
    </r>
    <r>
      <rPr>
        <b/>
        <sz val="12"/>
        <rFont val="Arial MT"/>
        <family val="0"/>
      </rPr>
      <t>-W</t>
    </r>
  </si>
  <si>
    <t>Reach 1 = Pool 4</t>
  </si>
  <si>
    <t>Reach 2 = Pool 8</t>
  </si>
  <si>
    <t>Reach 3 = Pool 13</t>
  </si>
  <si>
    <t>Reach 4 = Pool 26</t>
  </si>
  <si>
    <t>Reach 5 = Open River Reach</t>
  </si>
  <si>
    <t>Reach 6 = LaGrange Pool</t>
  </si>
  <si>
    <t>Last revised:  9/18/2013</t>
  </si>
  <si>
    <r>
      <t>Population sizes by component (Nh), study reach and stratum</t>
    </r>
    <r>
      <rPr>
        <sz val="10"/>
        <rFont val="Arial MT"/>
        <family val="0"/>
      </rPr>
      <t xml:space="preserve"> (definitions provided below table)</t>
    </r>
    <r>
      <rPr>
        <b/>
        <sz val="12"/>
        <rFont val="Arial MT"/>
        <family val="0"/>
      </rPr>
      <t>.</t>
    </r>
  </si>
  <si>
    <t>SC-O</t>
  </si>
  <si>
    <t>SC-S</t>
  </si>
  <si>
    <t>Cell size (ha)</t>
  </si>
  <si>
    <t>Note that cell size for water differs by year, and that vegetation strata were defined as &lt;3 m in 1998 and &lt;2.5 m thereafter.</t>
  </si>
  <si>
    <t xml:space="preserve">Nh is given both as the number of sampling frame elements (Nh) and as a corrected Nh (Nh-W) based on cell size. </t>
  </si>
  <si>
    <t>Nh-W is suitable for calculating weights for across-strata estimates; Nh is suitable for finite population corrections.</t>
  </si>
  <si>
    <t>SC-O = Side Channel - Offshore (for use with Fish data from off-shore gears)</t>
  </si>
  <si>
    <t>SC = Side Channel</t>
  </si>
  <si>
    <t>MC = Main Channel</t>
  </si>
  <si>
    <t>MCB = Main Channel Border</t>
  </si>
  <si>
    <t>MCB-I = Main Channel Border - Alton Pool, Illinois River</t>
  </si>
  <si>
    <t>MCB-O = Main Channel Border - Offshore</t>
  </si>
  <si>
    <t>MCB-U = Main Channel Border Upper</t>
  </si>
  <si>
    <t>MCB-S = Main Channel Border - Shoreline</t>
  </si>
  <si>
    <t>MCB-L = Main Channel Border Lower</t>
  </si>
  <si>
    <t>SC-S = Side Channel - Shoreline (for use with Fish data from shoreline gears)</t>
  </si>
  <si>
    <t>SC-U = Side Channel Upper</t>
  </si>
  <si>
    <t>SC-L = Side Channel Lower</t>
  </si>
  <si>
    <t>BWC = Contiguous Backwater</t>
  </si>
  <si>
    <t>BWC-O = Contiguous Backwater - Offshore</t>
  </si>
  <si>
    <t>BWC-S = Contiguous Backwater - Shoreline</t>
  </si>
  <si>
    <t>BWC-U = Contiguous Backwater Upper</t>
  </si>
  <si>
    <t>BWC-L = Contiguous Backwater Lower</t>
  </si>
  <si>
    <t>IMP = Impounded</t>
  </si>
  <si>
    <t>IMP-O = Impounded - Offshore</t>
  </si>
  <si>
    <t>IMP-S = Impounded - Shoreline</t>
  </si>
  <si>
    <t>TDL = Tributary Delta Lake (Pepin)</t>
  </si>
  <si>
    <t>TDL-U = Tributary Delta Lake (Pepin) - Upper</t>
  </si>
  <si>
    <t>TDL-L = Tributary Delta Lake (Pepin) - Lower</t>
  </si>
  <si>
    <t>BWI = Isolated Backwater</t>
  </si>
  <si>
    <t>BWI-I = Isolated Backwater - Alton Pool, Illinois River</t>
  </si>
  <si>
    <t>LK = Managed Backwater Lake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</si>
</sst>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[$-409]dddd\,\ mmmm\ dd\,\ yyyy"/>
    <numFmt numFmtId="167" formatCode="[$-409]d\-mmm\-yyyy;@"/>
    <numFmt numFmtId="168" formatCode="[$-409]h:mm:ss\ AM/PM"/>
  </numFmts>
  <fonts count="41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6"/>
      <name val="TimesNewRomanPS"/>
      <family val="0"/>
    </font>
    <font>
      <b/>
      <vertAlign val="subscript"/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8"/>
        <bgColor theme="0" tint="-0.04997999966144562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0" fillId="33" borderId="19" xfId="0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right"/>
    </xf>
    <xf numFmtId="2" fontId="2" fillId="33" borderId="18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right"/>
    </xf>
    <xf numFmtId="2" fontId="0" fillId="0" borderId="32" xfId="0" applyNumberFormat="1" applyBorder="1" applyAlignment="1">
      <alignment/>
    </xf>
    <xf numFmtId="2" fontId="0" fillId="0" borderId="3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0" xfId="0" applyFill="1" applyBorder="1" applyAlignment="1">
      <alignment horizontal="right"/>
    </xf>
    <xf numFmtId="0" fontId="0" fillId="0" borderId="33" xfId="0" applyBorder="1" applyAlignment="1">
      <alignment horizontal="right"/>
    </xf>
    <xf numFmtId="0" fontId="2" fillId="34" borderId="23" xfId="0" applyFont="1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2" fontId="0" fillId="34" borderId="24" xfId="0" applyNumberForma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2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0" fontId="0" fillId="34" borderId="22" xfId="0" applyFill="1" applyBorder="1" applyAlignment="1">
      <alignment horizontal="right"/>
    </xf>
    <xf numFmtId="0" fontId="2" fillId="34" borderId="18" xfId="0" applyFont="1" applyFill="1" applyBorder="1" applyAlignment="1">
      <alignment horizontal="left"/>
    </xf>
    <xf numFmtId="0" fontId="0" fillId="34" borderId="34" xfId="0" applyFill="1" applyBorder="1" applyAlignment="1">
      <alignment horizontal="right"/>
    </xf>
    <xf numFmtId="0" fontId="0" fillId="34" borderId="33" xfId="0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2" fillId="34" borderId="15" xfId="0" applyFont="1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12" xfId="0" applyFill="1" applyBorder="1" applyAlignment="1">
      <alignment/>
    </xf>
    <xf numFmtId="2" fontId="0" fillId="34" borderId="12" xfId="0" applyNumberFormat="1" applyFill="1" applyBorder="1" applyAlignment="1">
      <alignment/>
    </xf>
    <xf numFmtId="0" fontId="2" fillId="34" borderId="16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2" fillId="35" borderId="12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2" fontId="0" fillId="34" borderId="22" xfId="0" applyNumberForma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2" fillId="34" borderId="35" xfId="0" applyFon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6" xfId="0" applyFill="1" applyBorder="1" applyAlignment="1">
      <alignment horizontal="right"/>
    </xf>
    <xf numFmtId="2" fontId="0" fillId="34" borderId="30" xfId="0" applyNumberFormat="1" applyFill="1" applyBorder="1" applyAlignment="1">
      <alignment horizontal="right"/>
    </xf>
    <xf numFmtId="0" fontId="2" fillId="34" borderId="29" xfId="0" applyFont="1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0" xfId="0" applyFill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22"/>
  <sheetViews>
    <sheetView showGridLines="0" tabSelected="1" zoomScalePageLayoutView="0" workbookViewId="0" topLeftCell="A1">
      <pane ySplit="3" topLeftCell="A163" activePane="bottomLeft" state="frozen"/>
      <selection pane="topLeft" activeCell="A3" sqref="A3"/>
      <selection pane="bottomLeft" activeCell="K13" sqref="K13"/>
    </sheetView>
  </sheetViews>
  <sheetFormatPr defaultColWidth="9.77734375" defaultRowHeight="15"/>
  <cols>
    <col min="1" max="1" width="11.10546875" style="2" customWidth="1"/>
    <col min="2" max="2" width="6.77734375" style="2" customWidth="1"/>
    <col min="3" max="3" width="7.88671875" style="2" customWidth="1"/>
    <col min="4" max="4" width="12.6640625" style="14" customWidth="1"/>
    <col min="5" max="5" width="16.3359375" style="14" customWidth="1"/>
    <col min="6" max="6" width="7.10546875" style="14" customWidth="1"/>
    <col min="7" max="7" width="6.99609375" style="14" customWidth="1"/>
    <col min="8" max="8" width="12.21484375" style="15" customWidth="1"/>
  </cols>
  <sheetData>
    <row r="1" spans="1:8" ht="15.75">
      <c r="A1" s="7" t="s">
        <v>52</v>
      </c>
      <c r="B1" s="72"/>
      <c r="C1" s="72"/>
      <c r="D1" s="72"/>
      <c r="E1" s="72"/>
      <c r="F1" s="72"/>
      <c r="G1" s="72"/>
      <c r="H1"/>
    </row>
    <row r="2" ht="13.5" customHeight="1" thickBot="1"/>
    <row r="3" spans="1:8" ht="18" customHeight="1" thickBot="1">
      <c r="A3" s="117" t="s">
        <v>26</v>
      </c>
      <c r="B3" s="118" t="s">
        <v>41</v>
      </c>
      <c r="C3" s="118" t="s">
        <v>27</v>
      </c>
      <c r="D3" s="118" t="s">
        <v>28</v>
      </c>
      <c r="E3" s="118" t="s">
        <v>36</v>
      </c>
      <c r="F3" s="118" t="s">
        <v>44</v>
      </c>
      <c r="G3" s="118" t="s">
        <v>43</v>
      </c>
      <c r="H3" s="119" t="s">
        <v>55</v>
      </c>
    </row>
    <row r="4" spans="1:8" ht="15.75">
      <c r="A4" s="59" t="s">
        <v>30</v>
      </c>
      <c r="B4" s="3">
        <v>1</v>
      </c>
      <c r="C4" s="5" t="s">
        <v>6</v>
      </c>
      <c r="D4" s="16">
        <v>1502</v>
      </c>
      <c r="E4" s="16" t="s">
        <v>37</v>
      </c>
      <c r="F4" s="16">
        <v>2252</v>
      </c>
      <c r="G4" s="16">
        <v>2252</v>
      </c>
      <c r="H4" s="17">
        <v>0.25</v>
      </c>
    </row>
    <row r="5" spans="1:8" ht="15.75">
      <c r="A5" s="59" t="s">
        <v>30</v>
      </c>
      <c r="B5" s="3">
        <v>1</v>
      </c>
      <c r="C5" s="6" t="s">
        <v>11</v>
      </c>
      <c r="D5" s="18">
        <v>1503</v>
      </c>
      <c r="E5" s="16" t="s">
        <v>37</v>
      </c>
      <c r="F5" s="18">
        <v>766</v>
      </c>
      <c r="G5" s="18">
        <v>766</v>
      </c>
      <c r="H5" s="19">
        <v>0.25</v>
      </c>
    </row>
    <row r="6" spans="1:8" ht="15.75">
      <c r="A6" s="59" t="s">
        <v>30</v>
      </c>
      <c r="B6" s="3">
        <v>1</v>
      </c>
      <c r="C6" s="6" t="s">
        <v>53</v>
      </c>
      <c r="D6" s="18">
        <v>1504</v>
      </c>
      <c r="E6" s="16" t="s">
        <v>37</v>
      </c>
      <c r="F6" s="18">
        <v>2887</v>
      </c>
      <c r="G6" s="18">
        <v>2887</v>
      </c>
      <c r="H6" s="19">
        <v>0.25</v>
      </c>
    </row>
    <row r="7" spans="1:8" ht="15.75">
      <c r="A7" s="59" t="s">
        <v>30</v>
      </c>
      <c r="B7" s="3">
        <v>1</v>
      </c>
      <c r="C7" s="6" t="s">
        <v>54</v>
      </c>
      <c r="D7" s="18">
        <v>1504</v>
      </c>
      <c r="E7" s="16" t="s">
        <v>37</v>
      </c>
      <c r="F7" s="18">
        <v>1717</v>
      </c>
      <c r="G7" s="18">
        <v>1717</v>
      </c>
      <c r="H7" s="19">
        <v>0.25</v>
      </c>
    </row>
    <row r="8" spans="1:8" ht="15.75">
      <c r="A8" s="59" t="s">
        <v>30</v>
      </c>
      <c r="B8" s="3">
        <v>1</v>
      </c>
      <c r="C8" s="6" t="s">
        <v>7</v>
      </c>
      <c r="D8" s="18">
        <v>1510</v>
      </c>
      <c r="E8" s="16" t="s">
        <v>37</v>
      </c>
      <c r="F8" s="18">
        <v>5073</v>
      </c>
      <c r="G8" s="18">
        <v>5073</v>
      </c>
      <c r="H8" s="19">
        <v>0.25</v>
      </c>
    </row>
    <row r="9" spans="1:8" ht="16.5" thickBot="1">
      <c r="A9" s="59" t="s">
        <v>30</v>
      </c>
      <c r="B9" s="38">
        <v>1</v>
      </c>
      <c r="C9" s="39" t="s">
        <v>8</v>
      </c>
      <c r="D9" s="40">
        <v>1511</v>
      </c>
      <c r="E9" s="41" t="s">
        <v>37</v>
      </c>
      <c r="F9" s="40">
        <v>3860</v>
      </c>
      <c r="G9" s="40">
        <v>3860</v>
      </c>
      <c r="H9" s="42">
        <v>0.25</v>
      </c>
    </row>
    <row r="10" spans="1:8" ht="16.5" hidden="1" thickBot="1">
      <c r="A10" s="59" t="s">
        <v>30</v>
      </c>
      <c r="B10" s="4">
        <v>1</v>
      </c>
      <c r="C10" s="34" t="s">
        <v>2</v>
      </c>
      <c r="D10" s="35" t="s">
        <v>34</v>
      </c>
      <c r="E10" s="30" t="s">
        <v>37</v>
      </c>
      <c r="F10" s="36">
        <f>SUM(F4:F9)</f>
        <v>16555</v>
      </c>
      <c r="G10" s="36">
        <f>SUM(G4:G9)</f>
        <v>16555</v>
      </c>
      <c r="H10" s="37">
        <v>0.25</v>
      </c>
    </row>
    <row r="11" spans="1:8" ht="15.75">
      <c r="A11" s="59" t="s">
        <v>30</v>
      </c>
      <c r="B11" s="88">
        <v>2</v>
      </c>
      <c r="C11" s="86" t="s">
        <v>6</v>
      </c>
      <c r="D11" s="83">
        <v>1502</v>
      </c>
      <c r="E11" s="83" t="s">
        <v>37</v>
      </c>
      <c r="F11" s="82">
        <v>2376</v>
      </c>
      <c r="G11" s="82">
        <v>2376</v>
      </c>
      <c r="H11" s="85">
        <v>0.25</v>
      </c>
    </row>
    <row r="12" spans="1:8" ht="15.75">
      <c r="A12" s="59" t="s">
        <v>30</v>
      </c>
      <c r="B12" s="80">
        <v>2</v>
      </c>
      <c r="C12" s="86" t="s">
        <v>11</v>
      </c>
      <c r="D12" s="82">
        <v>1503</v>
      </c>
      <c r="E12" s="83" t="s">
        <v>37</v>
      </c>
      <c r="F12" s="82">
        <v>756</v>
      </c>
      <c r="G12" s="82">
        <v>756</v>
      </c>
      <c r="H12" s="85">
        <v>0.25</v>
      </c>
    </row>
    <row r="13" spans="1:8" ht="15.75">
      <c r="A13" s="59" t="s">
        <v>30</v>
      </c>
      <c r="B13" s="80">
        <v>2</v>
      </c>
      <c r="C13" s="86" t="s">
        <v>53</v>
      </c>
      <c r="D13" s="82">
        <v>1504</v>
      </c>
      <c r="E13" s="83" t="s">
        <v>37</v>
      </c>
      <c r="F13" s="82">
        <v>4148</v>
      </c>
      <c r="G13" s="82">
        <v>4148</v>
      </c>
      <c r="H13" s="85">
        <v>0.25</v>
      </c>
    </row>
    <row r="14" spans="1:8" ht="15.75">
      <c r="A14" s="59" t="s">
        <v>30</v>
      </c>
      <c r="B14" s="80">
        <v>2</v>
      </c>
      <c r="C14" s="86" t="s">
        <v>54</v>
      </c>
      <c r="D14" s="82">
        <v>1504</v>
      </c>
      <c r="E14" s="83" t="s">
        <v>37</v>
      </c>
      <c r="F14" s="82">
        <v>3026</v>
      </c>
      <c r="G14" s="82">
        <v>3026</v>
      </c>
      <c r="H14" s="85">
        <v>0.25</v>
      </c>
    </row>
    <row r="15" spans="1:8" ht="15.75">
      <c r="A15" s="59" t="s">
        <v>30</v>
      </c>
      <c r="B15" s="80">
        <v>2</v>
      </c>
      <c r="C15" s="86" t="s">
        <v>7</v>
      </c>
      <c r="D15" s="82">
        <v>1510</v>
      </c>
      <c r="E15" s="83" t="s">
        <v>37</v>
      </c>
      <c r="F15" s="82">
        <v>1978</v>
      </c>
      <c r="G15" s="82">
        <v>1978</v>
      </c>
      <c r="H15" s="85">
        <v>0.25</v>
      </c>
    </row>
    <row r="16" spans="1:8" ht="15.75">
      <c r="A16" s="59" t="s">
        <v>30</v>
      </c>
      <c r="B16" s="80">
        <v>2</v>
      </c>
      <c r="C16" s="86" t="s">
        <v>8</v>
      </c>
      <c r="D16" s="82">
        <v>1511</v>
      </c>
      <c r="E16" s="83" t="s">
        <v>37</v>
      </c>
      <c r="F16" s="82">
        <v>3434</v>
      </c>
      <c r="G16" s="82">
        <v>3434</v>
      </c>
      <c r="H16" s="85">
        <v>0.25</v>
      </c>
    </row>
    <row r="17" spans="1:8" ht="15.75">
      <c r="A17" s="59" t="s">
        <v>30</v>
      </c>
      <c r="B17" s="80">
        <v>2</v>
      </c>
      <c r="C17" s="86" t="s">
        <v>9</v>
      </c>
      <c r="D17" s="82">
        <v>1520</v>
      </c>
      <c r="E17" s="83" t="s">
        <v>37</v>
      </c>
      <c r="F17" s="82">
        <v>13204</v>
      </c>
      <c r="G17" s="82">
        <v>13204</v>
      </c>
      <c r="H17" s="85">
        <v>0.25</v>
      </c>
    </row>
    <row r="18" spans="1:8" ht="16.5" thickBot="1">
      <c r="A18" s="1" t="s">
        <v>30</v>
      </c>
      <c r="B18" s="80">
        <v>2</v>
      </c>
      <c r="C18" s="86" t="s">
        <v>10</v>
      </c>
      <c r="D18" s="82">
        <v>1521</v>
      </c>
      <c r="E18" s="83" t="s">
        <v>37</v>
      </c>
      <c r="F18" s="82">
        <v>494</v>
      </c>
      <c r="G18" s="82">
        <v>494</v>
      </c>
      <c r="H18" s="85">
        <v>0.25</v>
      </c>
    </row>
    <row r="19" spans="1:8" ht="16.5" hidden="1" thickBot="1">
      <c r="A19" s="1" t="s">
        <v>30</v>
      </c>
      <c r="B19" s="3">
        <v>2</v>
      </c>
      <c r="C19" s="43" t="s">
        <v>2</v>
      </c>
      <c r="D19" s="23" t="s">
        <v>34</v>
      </c>
      <c r="E19" s="23" t="s">
        <v>37</v>
      </c>
      <c r="F19" s="44">
        <f>SUM(F11:F18)</f>
        <v>29416</v>
      </c>
      <c r="G19" s="44">
        <f>SUM(G11:G18)</f>
        <v>29416</v>
      </c>
      <c r="H19" s="45">
        <v>0.25</v>
      </c>
    </row>
    <row r="20" spans="1:8" ht="15.75">
      <c r="A20" s="1" t="s">
        <v>30</v>
      </c>
      <c r="B20" s="46">
        <v>3</v>
      </c>
      <c r="C20" s="47" t="s">
        <v>6</v>
      </c>
      <c r="D20" s="48">
        <v>1502</v>
      </c>
      <c r="E20" s="48" t="s">
        <v>37</v>
      </c>
      <c r="F20" s="48">
        <v>4437</v>
      </c>
      <c r="G20" s="48">
        <v>4437</v>
      </c>
      <c r="H20" s="49">
        <v>0.25</v>
      </c>
    </row>
    <row r="21" spans="1:8" ht="15.75">
      <c r="A21" s="1" t="s">
        <v>30</v>
      </c>
      <c r="B21" s="3">
        <v>3</v>
      </c>
      <c r="C21" s="6" t="s">
        <v>11</v>
      </c>
      <c r="D21" s="18">
        <v>1503</v>
      </c>
      <c r="E21" s="16" t="s">
        <v>37</v>
      </c>
      <c r="F21" s="18">
        <v>910</v>
      </c>
      <c r="G21" s="18">
        <v>910</v>
      </c>
      <c r="H21" s="19">
        <v>0.25</v>
      </c>
    </row>
    <row r="22" spans="1:8" ht="15.75">
      <c r="A22" s="1" t="s">
        <v>30</v>
      </c>
      <c r="B22" s="3">
        <v>3</v>
      </c>
      <c r="C22" s="6" t="s">
        <v>53</v>
      </c>
      <c r="D22" s="18">
        <v>1504</v>
      </c>
      <c r="E22" s="16" t="s">
        <v>37</v>
      </c>
      <c r="F22" s="18">
        <v>2758</v>
      </c>
      <c r="G22" s="18">
        <v>2758</v>
      </c>
      <c r="H22" s="19">
        <v>0.25</v>
      </c>
    </row>
    <row r="23" spans="1:8" ht="15.75">
      <c r="A23" s="1" t="s">
        <v>30</v>
      </c>
      <c r="B23" s="3">
        <v>3</v>
      </c>
      <c r="C23" s="6" t="s">
        <v>54</v>
      </c>
      <c r="D23" s="18">
        <v>1504</v>
      </c>
      <c r="E23" s="16" t="s">
        <v>37</v>
      </c>
      <c r="F23" s="18">
        <v>2010</v>
      </c>
      <c r="G23" s="18">
        <v>2010</v>
      </c>
      <c r="H23" s="19">
        <v>0.25</v>
      </c>
    </row>
    <row r="24" spans="1:8" ht="15.75">
      <c r="A24" s="1" t="s">
        <v>30</v>
      </c>
      <c r="B24" s="3">
        <v>3</v>
      </c>
      <c r="C24" s="6" t="s">
        <v>7</v>
      </c>
      <c r="D24" s="18">
        <v>1510</v>
      </c>
      <c r="E24" s="16" t="s">
        <v>37</v>
      </c>
      <c r="F24" s="18">
        <v>5871</v>
      </c>
      <c r="G24" s="18">
        <v>5871</v>
      </c>
      <c r="H24" s="19">
        <v>0.25</v>
      </c>
    </row>
    <row r="25" spans="1:8" ht="15.75">
      <c r="A25" s="1" t="s">
        <v>30</v>
      </c>
      <c r="B25" s="3">
        <v>3</v>
      </c>
      <c r="C25" s="6" t="s">
        <v>8</v>
      </c>
      <c r="D25" s="18">
        <v>1511</v>
      </c>
      <c r="E25" s="16" t="s">
        <v>37</v>
      </c>
      <c r="F25" s="18">
        <v>3626</v>
      </c>
      <c r="G25" s="18">
        <v>3626</v>
      </c>
      <c r="H25" s="19">
        <v>0.25</v>
      </c>
    </row>
    <row r="26" spans="1:8" ht="15.75">
      <c r="A26" s="1" t="s">
        <v>30</v>
      </c>
      <c r="B26" s="3">
        <v>3</v>
      </c>
      <c r="C26" s="6" t="s">
        <v>9</v>
      </c>
      <c r="D26" s="18">
        <v>1520</v>
      </c>
      <c r="E26" s="16" t="s">
        <v>37</v>
      </c>
      <c r="F26" s="18">
        <v>10002</v>
      </c>
      <c r="G26" s="18">
        <v>10002</v>
      </c>
      <c r="H26" s="19">
        <v>0.25</v>
      </c>
    </row>
    <row r="27" spans="1:8" ht="16.5" thickBot="1">
      <c r="A27" s="1" t="s">
        <v>30</v>
      </c>
      <c r="B27" s="3">
        <v>3</v>
      </c>
      <c r="C27" s="6" t="s">
        <v>10</v>
      </c>
      <c r="D27" s="18">
        <v>1521</v>
      </c>
      <c r="E27" s="16" t="s">
        <v>37</v>
      </c>
      <c r="F27" s="18">
        <v>438</v>
      </c>
      <c r="G27" s="18">
        <v>438</v>
      </c>
      <c r="H27" s="19">
        <v>0.25</v>
      </c>
    </row>
    <row r="28" spans="1:8" ht="16.5" hidden="1" thickBot="1">
      <c r="A28" s="1" t="s">
        <v>30</v>
      </c>
      <c r="B28" s="3">
        <v>3</v>
      </c>
      <c r="C28" s="43" t="s">
        <v>2</v>
      </c>
      <c r="D28" s="23" t="s">
        <v>34</v>
      </c>
      <c r="E28" s="23" t="s">
        <v>37</v>
      </c>
      <c r="F28" s="44">
        <f>SUM(F20:F27)</f>
        <v>30052</v>
      </c>
      <c r="G28" s="44">
        <f>SUM(G20:G27)</f>
        <v>30052</v>
      </c>
      <c r="H28" s="45">
        <v>0.25</v>
      </c>
    </row>
    <row r="29" spans="1:8" ht="15.75">
      <c r="A29" s="1" t="s">
        <v>30</v>
      </c>
      <c r="B29" s="75">
        <v>4</v>
      </c>
      <c r="C29" s="76" t="s">
        <v>6</v>
      </c>
      <c r="D29" s="77">
        <v>1502</v>
      </c>
      <c r="E29" s="77" t="s">
        <v>37</v>
      </c>
      <c r="F29" s="77">
        <v>13231</v>
      </c>
      <c r="G29" s="77">
        <v>13231</v>
      </c>
      <c r="H29" s="79">
        <v>0.25</v>
      </c>
    </row>
    <row r="30" spans="1:8" ht="15.75">
      <c r="A30" s="1" t="s">
        <v>30</v>
      </c>
      <c r="B30" s="80">
        <v>4</v>
      </c>
      <c r="C30" s="86" t="s">
        <v>11</v>
      </c>
      <c r="D30" s="82">
        <v>1503</v>
      </c>
      <c r="E30" s="83" t="s">
        <v>37</v>
      </c>
      <c r="F30" s="82">
        <v>3199</v>
      </c>
      <c r="G30" s="82">
        <v>3199</v>
      </c>
      <c r="H30" s="85">
        <v>0.25</v>
      </c>
    </row>
    <row r="31" spans="1:8" ht="15.75">
      <c r="A31" s="1" t="s">
        <v>30</v>
      </c>
      <c r="B31" s="80">
        <v>4</v>
      </c>
      <c r="C31" s="86" t="s">
        <v>53</v>
      </c>
      <c r="D31" s="82">
        <v>1504</v>
      </c>
      <c r="E31" s="83" t="s">
        <v>37</v>
      </c>
      <c r="F31" s="82">
        <v>5671</v>
      </c>
      <c r="G31" s="82">
        <v>5671</v>
      </c>
      <c r="H31" s="85">
        <v>0.25</v>
      </c>
    </row>
    <row r="32" spans="1:8" ht="15.75">
      <c r="A32" s="1" t="s">
        <v>30</v>
      </c>
      <c r="B32" s="80">
        <v>4</v>
      </c>
      <c r="C32" s="86" t="s">
        <v>54</v>
      </c>
      <c r="D32" s="82">
        <v>1504</v>
      </c>
      <c r="E32" s="83" t="s">
        <v>37</v>
      </c>
      <c r="F32" s="82">
        <v>2503</v>
      </c>
      <c r="G32" s="82">
        <v>2503</v>
      </c>
      <c r="H32" s="85">
        <v>0.25</v>
      </c>
    </row>
    <row r="33" spans="1:8" ht="15.75">
      <c r="A33" s="1" t="s">
        <v>30</v>
      </c>
      <c r="B33" s="80">
        <v>4</v>
      </c>
      <c r="C33" s="86" t="s">
        <v>7</v>
      </c>
      <c r="D33" s="82">
        <v>1510</v>
      </c>
      <c r="E33" s="83" t="s">
        <v>37</v>
      </c>
      <c r="F33" s="82">
        <v>358</v>
      </c>
      <c r="G33" s="82">
        <v>358</v>
      </c>
      <c r="H33" s="85">
        <v>0.25</v>
      </c>
    </row>
    <row r="34" spans="1:8" ht="15.75">
      <c r="A34" s="1" t="s">
        <v>30</v>
      </c>
      <c r="B34" s="80">
        <v>4</v>
      </c>
      <c r="C34" s="86" t="s">
        <v>8</v>
      </c>
      <c r="D34" s="82">
        <v>1511</v>
      </c>
      <c r="E34" s="83" t="s">
        <v>37</v>
      </c>
      <c r="F34" s="82">
        <v>764</v>
      </c>
      <c r="G34" s="82">
        <v>764</v>
      </c>
      <c r="H34" s="85">
        <v>0.25</v>
      </c>
    </row>
    <row r="35" spans="1:8" ht="15.75">
      <c r="A35" s="1" t="s">
        <v>30</v>
      </c>
      <c r="B35" s="80">
        <v>4</v>
      </c>
      <c r="C35" s="86" t="s">
        <v>9</v>
      </c>
      <c r="D35" s="82">
        <v>1520</v>
      </c>
      <c r="E35" s="83" t="s">
        <v>37</v>
      </c>
      <c r="F35" s="82">
        <v>588</v>
      </c>
      <c r="G35" s="82">
        <v>588</v>
      </c>
      <c r="H35" s="85">
        <v>0.25</v>
      </c>
    </row>
    <row r="36" spans="1:8" ht="16.5" thickBot="1">
      <c r="A36" s="1" t="s">
        <v>30</v>
      </c>
      <c r="B36" s="80">
        <v>4</v>
      </c>
      <c r="C36" s="86" t="s">
        <v>10</v>
      </c>
      <c r="D36" s="82">
        <v>1521</v>
      </c>
      <c r="E36" s="83" t="s">
        <v>37</v>
      </c>
      <c r="F36" s="82">
        <v>172</v>
      </c>
      <c r="G36" s="82">
        <v>172</v>
      </c>
      <c r="H36" s="85">
        <v>0.25</v>
      </c>
    </row>
    <row r="37" spans="1:8" ht="16.5" hidden="1" thickBot="1">
      <c r="A37" s="1" t="s">
        <v>30</v>
      </c>
      <c r="B37" s="3">
        <v>4</v>
      </c>
      <c r="C37" s="43" t="s">
        <v>2</v>
      </c>
      <c r="D37" s="23" t="s">
        <v>34</v>
      </c>
      <c r="E37" s="23" t="s">
        <v>37</v>
      </c>
      <c r="F37" s="44">
        <f>SUM(F29:F36)</f>
        <v>26486</v>
      </c>
      <c r="G37" s="44">
        <f>SUM(G29:G36)</f>
        <v>26486</v>
      </c>
      <c r="H37" s="45">
        <v>0.25</v>
      </c>
    </row>
    <row r="38" spans="1:8" ht="15.75">
      <c r="A38" s="1" t="s">
        <v>30</v>
      </c>
      <c r="B38" s="46">
        <v>5</v>
      </c>
      <c r="C38" s="47" t="s">
        <v>6</v>
      </c>
      <c r="D38" s="48">
        <v>1502</v>
      </c>
      <c r="E38" s="48" t="s">
        <v>37</v>
      </c>
      <c r="F38" s="48">
        <v>12593</v>
      </c>
      <c r="G38" s="48">
        <v>12593</v>
      </c>
      <c r="H38" s="49">
        <v>0.25</v>
      </c>
    </row>
    <row r="39" spans="1:8" ht="15.75">
      <c r="A39" s="1" t="s">
        <v>30</v>
      </c>
      <c r="B39" s="3">
        <v>5</v>
      </c>
      <c r="C39" s="6" t="s">
        <v>11</v>
      </c>
      <c r="D39" s="18">
        <v>1503</v>
      </c>
      <c r="E39" s="16" t="s">
        <v>37</v>
      </c>
      <c r="F39" s="18">
        <v>2592</v>
      </c>
      <c r="G39" s="18">
        <v>2592</v>
      </c>
      <c r="H39" s="19">
        <v>0.25</v>
      </c>
    </row>
    <row r="40" spans="1:8" ht="15.75">
      <c r="A40" s="1" t="s">
        <v>30</v>
      </c>
      <c r="B40" s="3">
        <v>5</v>
      </c>
      <c r="C40" s="6" t="s">
        <v>53</v>
      </c>
      <c r="D40" s="18">
        <v>1504</v>
      </c>
      <c r="E40" s="16" t="s">
        <v>37</v>
      </c>
      <c r="F40" s="18">
        <v>1872</v>
      </c>
      <c r="G40" s="18">
        <v>1872</v>
      </c>
      <c r="H40" s="19">
        <v>0.25</v>
      </c>
    </row>
    <row r="41" spans="1:8" ht="16.5" thickBot="1">
      <c r="A41" s="1" t="s">
        <v>30</v>
      </c>
      <c r="B41" s="38">
        <v>5</v>
      </c>
      <c r="C41" s="39" t="s">
        <v>54</v>
      </c>
      <c r="D41" s="40">
        <v>1504</v>
      </c>
      <c r="E41" s="41" t="s">
        <v>37</v>
      </c>
      <c r="F41" s="40">
        <v>1077</v>
      </c>
      <c r="G41" s="40">
        <v>1077</v>
      </c>
      <c r="H41" s="42">
        <v>0.25</v>
      </c>
    </row>
    <row r="42" spans="1:8" ht="16.5" hidden="1" thickBot="1">
      <c r="A42" s="1" t="s">
        <v>30</v>
      </c>
      <c r="B42" s="4">
        <v>5</v>
      </c>
      <c r="C42" s="34" t="s">
        <v>2</v>
      </c>
      <c r="D42" s="35" t="s">
        <v>34</v>
      </c>
      <c r="E42" s="30" t="s">
        <v>37</v>
      </c>
      <c r="F42" s="36">
        <f>SUM(F38:F41)</f>
        <v>18134</v>
      </c>
      <c r="G42" s="36">
        <f>SUM(G38:G41)</f>
        <v>18134</v>
      </c>
      <c r="H42" s="37">
        <v>0.25</v>
      </c>
    </row>
    <row r="43" spans="1:8" ht="15.75">
      <c r="A43" s="1" t="s">
        <v>30</v>
      </c>
      <c r="B43" s="88">
        <v>6</v>
      </c>
      <c r="C43" s="86" t="s">
        <v>6</v>
      </c>
      <c r="D43" s="83">
        <v>1502</v>
      </c>
      <c r="E43" s="83" t="s">
        <v>37</v>
      </c>
      <c r="F43" s="82">
        <v>9764</v>
      </c>
      <c r="G43" s="82">
        <v>9764</v>
      </c>
      <c r="H43" s="85">
        <v>0.25</v>
      </c>
    </row>
    <row r="44" spans="1:8" ht="15.75">
      <c r="A44" s="1" t="s">
        <v>30</v>
      </c>
      <c r="B44" s="80">
        <v>6</v>
      </c>
      <c r="C44" s="86" t="s">
        <v>11</v>
      </c>
      <c r="D44" s="82">
        <v>1503</v>
      </c>
      <c r="E44" s="83" t="s">
        <v>37</v>
      </c>
      <c r="F44" s="82">
        <v>4935</v>
      </c>
      <c r="G44" s="82">
        <v>4935</v>
      </c>
      <c r="H44" s="85">
        <v>0.25</v>
      </c>
    </row>
    <row r="45" spans="1:8" ht="15.75">
      <c r="A45" s="1" t="s">
        <v>30</v>
      </c>
      <c r="B45" s="80">
        <v>6</v>
      </c>
      <c r="C45" s="86" t="s">
        <v>53</v>
      </c>
      <c r="D45" s="82">
        <v>1504</v>
      </c>
      <c r="E45" s="83" t="s">
        <v>37</v>
      </c>
      <c r="F45" s="82">
        <v>653</v>
      </c>
      <c r="G45" s="82">
        <v>653</v>
      </c>
      <c r="H45" s="85">
        <v>0.25</v>
      </c>
    </row>
    <row r="46" spans="1:8" ht="15.75">
      <c r="A46" s="1" t="s">
        <v>30</v>
      </c>
      <c r="B46" s="80">
        <v>6</v>
      </c>
      <c r="C46" s="86" t="s">
        <v>54</v>
      </c>
      <c r="D46" s="82">
        <v>1504</v>
      </c>
      <c r="E46" s="83" t="s">
        <v>37</v>
      </c>
      <c r="F46" s="82">
        <v>565</v>
      </c>
      <c r="G46" s="82">
        <v>565</v>
      </c>
      <c r="H46" s="85">
        <v>0.25</v>
      </c>
    </row>
    <row r="47" spans="1:8" ht="15.75">
      <c r="A47" s="1" t="s">
        <v>30</v>
      </c>
      <c r="B47" s="80">
        <v>6</v>
      </c>
      <c r="C47" s="86" t="s">
        <v>7</v>
      </c>
      <c r="D47" s="82">
        <v>1510</v>
      </c>
      <c r="E47" s="83" t="s">
        <v>37</v>
      </c>
      <c r="F47" s="82">
        <v>6946</v>
      </c>
      <c r="G47" s="82">
        <v>6946</v>
      </c>
      <c r="H47" s="85">
        <v>0.25</v>
      </c>
    </row>
    <row r="48" spans="1:8" ht="16.5" thickBot="1">
      <c r="A48" s="60" t="s">
        <v>30</v>
      </c>
      <c r="B48" s="114">
        <v>6</v>
      </c>
      <c r="C48" s="115" t="s">
        <v>8</v>
      </c>
      <c r="D48" s="116">
        <v>1511</v>
      </c>
      <c r="E48" s="116" t="s">
        <v>37</v>
      </c>
      <c r="F48" s="116">
        <v>3616</v>
      </c>
      <c r="G48" s="116">
        <v>3616</v>
      </c>
      <c r="H48" s="113">
        <v>0.25</v>
      </c>
    </row>
    <row r="49" spans="1:8" ht="17.25" hidden="1" thickBot="1" thickTop="1">
      <c r="A49" s="1" t="s">
        <v>30</v>
      </c>
      <c r="B49" s="3">
        <v>6</v>
      </c>
      <c r="C49" s="56" t="s">
        <v>2</v>
      </c>
      <c r="D49" s="55" t="s">
        <v>34</v>
      </c>
      <c r="E49" s="55" t="s">
        <v>37</v>
      </c>
      <c r="F49" s="57">
        <f>SUM(F43:F48)</f>
        <v>26479</v>
      </c>
      <c r="G49" s="57">
        <f>SUM(G43:G48)</f>
        <v>26479</v>
      </c>
      <c r="H49" s="58">
        <v>0.25</v>
      </c>
    </row>
    <row r="50" spans="1:8" ht="16.5" thickTop="1">
      <c r="A50" s="65" t="s">
        <v>32</v>
      </c>
      <c r="B50" s="66">
        <v>1</v>
      </c>
      <c r="C50" s="67" t="s">
        <v>21</v>
      </c>
      <c r="D50" s="69">
        <v>1503</v>
      </c>
      <c r="E50" s="69" t="s">
        <v>37</v>
      </c>
      <c r="F50" s="69">
        <v>2252</v>
      </c>
      <c r="G50" s="69">
        <v>2252</v>
      </c>
      <c r="H50" s="71">
        <v>0.25</v>
      </c>
    </row>
    <row r="51" spans="1:8" ht="15.75">
      <c r="A51" s="1" t="s">
        <v>32</v>
      </c>
      <c r="B51" s="3">
        <v>1</v>
      </c>
      <c r="C51" s="6" t="s">
        <v>0</v>
      </c>
      <c r="D51" s="18">
        <v>1504</v>
      </c>
      <c r="E51" s="16" t="s">
        <v>37</v>
      </c>
      <c r="F51" s="18">
        <v>2887</v>
      </c>
      <c r="G51" s="18">
        <v>2887</v>
      </c>
      <c r="H51" s="19">
        <v>0.25</v>
      </c>
    </row>
    <row r="52" spans="1:8" ht="15.75">
      <c r="A52" s="1" t="s">
        <v>32</v>
      </c>
      <c r="B52" s="3">
        <v>1</v>
      </c>
      <c r="C52" s="6" t="s">
        <v>5</v>
      </c>
      <c r="D52" s="18">
        <v>1510</v>
      </c>
      <c r="E52" s="16" t="s">
        <v>37</v>
      </c>
      <c r="F52" s="18">
        <v>9203</v>
      </c>
      <c r="G52" s="18">
        <v>9203</v>
      </c>
      <c r="H52" s="19">
        <v>0.25</v>
      </c>
    </row>
    <row r="53" spans="1:8" ht="16.5" thickBot="1">
      <c r="A53" s="1" t="s">
        <v>32</v>
      </c>
      <c r="B53" s="38">
        <v>1</v>
      </c>
      <c r="C53" s="39" t="s">
        <v>1</v>
      </c>
      <c r="D53" s="40">
        <v>1513</v>
      </c>
      <c r="E53" s="41" t="s">
        <v>37</v>
      </c>
      <c r="F53" s="40">
        <f>G53*16</f>
        <v>37472</v>
      </c>
      <c r="G53" s="40">
        <v>2342</v>
      </c>
      <c r="H53" s="42">
        <v>4</v>
      </c>
    </row>
    <row r="54" spans="1:8" ht="16.5" hidden="1" thickBot="1">
      <c r="A54" s="1" t="s">
        <v>32</v>
      </c>
      <c r="B54" s="3">
        <v>1</v>
      </c>
      <c r="C54" s="34" t="s">
        <v>2</v>
      </c>
      <c r="D54" s="35" t="s">
        <v>34</v>
      </c>
      <c r="E54" s="30" t="s">
        <v>37</v>
      </c>
      <c r="F54" s="36">
        <f>SUM(F50:F53)</f>
        <v>51814</v>
      </c>
      <c r="G54" s="36">
        <f>SUM(G50:G53)</f>
        <v>16684</v>
      </c>
      <c r="H54" s="37">
        <v>0.7764025413569887</v>
      </c>
    </row>
    <row r="55" spans="1:8" ht="15.75">
      <c r="A55" s="1" t="s">
        <v>32</v>
      </c>
      <c r="B55" s="88">
        <v>2</v>
      </c>
      <c r="C55" s="86" t="s">
        <v>21</v>
      </c>
      <c r="D55" s="82">
        <v>1503</v>
      </c>
      <c r="E55" s="83" t="s">
        <v>37</v>
      </c>
      <c r="F55" s="82">
        <v>2529</v>
      </c>
      <c r="G55" s="82">
        <v>2529</v>
      </c>
      <c r="H55" s="85">
        <v>0.25</v>
      </c>
    </row>
    <row r="56" spans="1:8" ht="15.75">
      <c r="A56" s="1" t="s">
        <v>32</v>
      </c>
      <c r="B56" s="80">
        <v>2</v>
      </c>
      <c r="C56" s="86" t="s">
        <v>0</v>
      </c>
      <c r="D56" s="82">
        <v>1504</v>
      </c>
      <c r="E56" s="83" t="s">
        <v>37</v>
      </c>
      <c r="F56" s="82">
        <v>5506</v>
      </c>
      <c r="G56" s="82">
        <v>5506</v>
      </c>
      <c r="H56" s="85">
        <v>0.25</v>
      </c>
    </row>
    <row r="57" spans="1:8" ht="15.75">
      <c r="A57" s="1" t="s">
        <v>32</v>
      </c>
      <c r="B57" s="80">
        <v>2</v>
      </c>
      <c r="C57" s="86" t="s">
        <v>5</v>
      </c>
      <c r="D57" s="82">
        <v>1510</v>
      </c>
      <c r="E57" s="83" t="s">
        <v>37</v>
      </c>
      <c r="F57" s="82">
        <v>7047</v>
      </c>
      <c r="G57" s="82">
        <v>7047</v>
      </c>
      <c r="H57" s="85">
        <v>0.25</v>
      </c>
    </row>
    <row r="58" spans="1:8" ht="16.5" thickBot="1">
      <c r="A58" s="1" t="s">
        <v>32</v>
      </c>
      <c r="B58" s="80">
        <v>2</v>
      </c>
      <c r="C58" s="86" t="s">
        <v>3</v>
      </c>
      <c r="D58" s="82">
        <v>1520</v>
      </c>
      <c r="E58" s="83" t="s">
        <v>37</v>
      </c>
      <c r="F58" s="82">
        <v>14021</v>
      </c>
      <c r="G58" s="82">
        <v>14021</v>
      </c>
      <c r="H58" s="85">
        <v>0.25</v>
      </c>
    </row>
    <row r="59" spans="1:8" ht="16.5" hidden="1" thickBot="1">
      <c r="A59" s="1" t="s">
        <v>32</v>
      </c>
      <c r="B59" s="3">
        <v>2</v>
      </c>
      <c r="C59" s="43" t="s">
        <v>2</v>
      </c>
      <c r="D59" s="23" t="s">
        <v>34</v>
      </c>
      <c r="E59" s="23" t="s">
        <v>37</v>
      </c>
      <c r="F59" s="44">
        <f>SUM(F55:F58)</f>
        <v>29103</v>
      </c>
      <c r="G59" s="44">
        <f>SUM(G55:G58)</f>
        <v>29103</v>
      </c>
      <c r="H59" s="45">
        <v>0.25</v>
      </c>
    </row>
    <row r="60" spans="1:8" ht="15.75">
      <c r="A60" s="1" t="s">
        <v>32</v>
      </c>
      <c r="B60" s="46">
        <v>3</v>
      </c>
      <c r="C60" s="47" t="s">
        <v>21</v>
      </c>
      <c r="D60" s="48">
        <v>1503</v>
      </c>
      <c r="E60" s="48" t="s">
        <v>37</v>
      </c>
      <c r="F60" s="48">
        <v>4579</v>
      </c>
      <c r="G60" s="48">
        <v>4579</v>
      </c>
      <c r="H60" s="49">
        <v>0.25</v>
      </c>
    </row>
    <row r="61" spans="1:8" ht="15.75">
      <c r="A61" s="1" t="s">
        <v>32</v>
      </c>
      <c r="B61" s="3">
        <v>3</v>
      </c>
      <c r="C61" s="6" t="s">
        <v>0</v>
      </c>
      <c r="D61" s="18">
        <v>1504</v>
      </c>
      <c r="E61" s="16" t="s">
        <v>37</v>
      </c>
      <c r="F61" s="18">
        <v>3938</v>
      </c>
      <c r="G61" s="18">
        <v>3938</v>
      </c>
      <c r="H61" s="19">
        <v>0.25</v>
      </c>
    </row>
    <row r="62" spans="1:8" ht="15.75">
      <c r="A62" s="1" t="s">
        <v>32</v>
      </c>
      <c r="B62" s="3">
        <v>3</v>
      </c>
      <c r="C62" s="6" t="s">
        <v>5</v>
      </c>
      <c r="D62" s="18">
        <v>1510</v>
      </c>
      <c r="E62" s="16" t="s">
        <v>37</v>
      </c>
      <c r="F62" s="18">
        <v>11115</v>
      </c>
      <c r="G62" s="18">
        <v>11115</v>
      </c>
      <c r="H62" s="19">
        <v>0.25</v>
      </c>
    </row>
    <row r="63" spans="1:8" ht="16.5" thickBot="1">
      <c r="A63" s="1" t="s">
        <v>32</v>
      </c>
      <c r="B63" s="3">
        <v>3</v>
      </c>
      <c r="C63" s="6" t="s">
        <v>3</v>
      </c>
      <c r="D63" s="18">
        <v>1520</v>
      </c>
      <c r="E63" s="16" t="s">
        <v>37</v>
      </c>
      <c r="F63" s="18">
        <v>14688</v>
      </c>
      <c r="G63" s="18">
        <v>14688</v>
      </c>
      <c r="H63" s="19">
        <v>0.25</v>
      </c>
    </row>
    <row r="64" spans="1:8" ht="16.5" hidden="1" thickBot="1">
      <c r="A64" s="1" t="s">
        <v>32</v>
      </c>
      <c r="B64" s="3">
        <v>3</v>
      </c>
      <c r="C64" s="43" t="s">
        <v>2</v>
      </c>
      <c r="D64" s="23" t="s">
        <v>34</v>
      </c>
      <c r="E64" s="23" t="s">
        <v>37</v>
      </c>
      <c r="F64" s="44">
        <f>SUM(F60:F63)</f>
        <v>34320</v>
      </c>
      <c r="G64" s="44">
        <f>SUM(G60:G63)</f>
        <v>34320</v>
      </c>
      <c r="H64" s="45">
        <v>0.25</v>
      </c>
    </row>
    <row r="65" spans="1:8" ht="15.75">
      <c r="A65" s="1" t="s">
        <v>32</v>
      </c>
      <c r="B65" s="75">
        <v>4</v>
      </c>
      <c r="C65" s="76" t="s">
        <v>21</v>
      </c>
      <c r="D65" s="77">
        <v>1503</v>
      </c>
      <c r="E65" s="77" t="s">
        <v>37</v>
      </c>
      <c r="F65" s="77">
        <v>13251</v>
      </c>
      <c r="G65" s="77">
        <v>13251</v>
      </c>
      <c r="H65" s="79">
        <v>0.25</v>
      </c>
    </row>
    <row r="66" spans="1:8" ht="15.75">
      <c r="A66" s="1" t="s">
        <v>32</v>
      </c>
      <c r="B66" s="80">
        <v>4</v>
      </c>
      <c r="C66" s="86" t="s">
        <v>0</v>
      </c>
      <c r="D66" s="82">
        <v>1504</v>
      </c>
      <c r="E66" s="83" t="s">
        <v>37</v>
      </c>
      <c r="F66" s="82">
        <v>5983</v>
      </c>
      <c r="G66" s="82">
        <v>5983</v>
      </c>
      <c r="H66" s="85">
        <v>0.25</v>
      </c>
    </row>
    <row r="67" spans="1:8" ht="15.75">
      <c r="A67" s="1" t="s">
        <v>32</v>
      </c>
      <c r="B67" s="80">
        <v>4</v>
      </c>
      <c r="C67" s="86" t="s">
        <v>5</v>
      </c>
      <c r="D67" s="82">
        <v>1510</v>
      </c>
      <c r="E67" s="83" t="s">
        <v>37</v>
      </c>
      <c r="F67" s="82">
        <v>1646</v>
      </c>
      <c r="G67" s="82">
        <v>1646</v>
      </c>
      <c r="H67" s="85">
        <v>0.25</v>
      </c>
    </row>
    <row r="68" spans="1:8" ht="16.5" thickBot="1">
      <c r="A68" s="1" t="s">
        <v>32</v>
      </c>
      <c r="B68" s="80">
        <v>4</v>
      </c>
      <c r="C68" s="86" t="s">
        <v>3</v>
      </c>
      <c r="D68" s="82">
        <v>1520</v>
      </c>
      <c r="E68" s="83" t="s">
        <v>37</v>
      </c>
      <c r="F68" s="82">
        <v>760</v>
      </c>
      <c r="G68" s="82">
        <v>760</v>
      </c>
      <c r="H68" s="85">
        <v>0.25</v>
      </c>
    </row>
    <row r="69" spans="1:8" ht="16.5" hidden="1" thickBot="1">
      <c r="A69" s="1" t="s">
        <v>32</v>
      </c>
      <c r="B69" s="3">
        <v>4</v>
      </c>
      <c r="C69" s="43" t="s">
        <v>2</v>
      </c>
      <c r="D69" s="23" t="s">
        <v>34</v>
      </c>
      <c r="E69" s="23" t="s">
        <v>37</v>
      </c>
      <c r="F69" s="44">
        <f>SUM(F65:F68)</f>
        <v>21640</v>
      </c>
      <c r="G69" s="44">
        <f>SUM(G65:G68)</f>
        <v>21640</v>
      </c>
      <c r="H69" s="45">
        <v>0.25</v>
      </c>
    </row>
    <row r="70" spans="1:8" ht="15.75">
      <c r="A70" s="1" t="s">
        <v>32</v>
      </c>
      <c r="B70" s="46">
        <v>5</v>
      </c>
      <c r="C70" s="47" t="s">
        <v>21</v>
      </c>
      <c r="D70" s="48">
        <v>1503</v>
      </c>
      <c r="E70" s="48" t="s">
        <v>37</v>
      </c>
      <c r="F70" s="48">
        <v>13537</v>
      </c>
      <c r="G70" s="48">
        <v>13537</v>
      </c>
      <c r="H70" s="49">
        <v>0.25</v>
      </c>
    </row>
    <row r="71" spans="1:8" ht="16.5" thickBot="1">
      <c r="A71" s="1" t="s">
        <v>32</v>
      </c>
      <c r="B71" s="3">
        <v>5</v>
      </c>
      <c r="C71" s="6" t="s">
        <v>0</v>
      </c>
      <c r="D71" s="18">
        <v>1504</v>
      </c>
      <c r="E71" s="16" t="s">
        <v>37</v>
      </c>
      <c r="F71" s="18">
        <v>1747</v>
      </c>
      <c r="G71" s="18">
        <v>1747</v>
      </c>
      <c r="H71" s="19">
        <v>0.25</v>
      </c>
    </row>
    <row r="72" spans="1:8" ht="16.5" hidden="1" thickBot="1">
      <c r="A72" s="1" t="s">
        <v>32</v>
      </c>
      <c r="B72" s="3">
        <v>5</v>
      </c>
      <c r="C72" s="43" t="s">
        <v>2</v>
      </c>
      <c r="D72" s="23" t="s">
        <v>34</v>
      </c>
      <c r="E72" s="23" t="s">
        <v>37</v>
      </c>
      <c r="F72" s="44">
        <f>SUM(F70:F71)</f>
        <v>15284</v>
      </c>
      <c r="G72" s="44">
        <f>SUM(G70:G71)</f>
        <v>15284</v>
      </c>
      <c r="H72" s="45">
        <v>0.25</v>
      </c>
    </row>
    <row r="73" spans="1:8" ht="15.75">
      <c r="A73" s="1" t="s">
        <v>32</v>
      </c>
      <c r="B73" s="75">
        <v>6</v>
      </c>
      <c r="C73" s="76" t="s">
        <v>21</v>
      </c>
      <c r="D73" s="77">
        <v>1501</v>
      </c>
      <c r="E73" s="77" t="s">
        <v>37</v>
      </c>
      <c r="F73" s="77">
        <v>9776</v>
      </c>
      <c r="G73" s="77">
        <v>9776</v>
      </c>
      <c r="H73" s="79">
        <v>0.25</v>
      </c>
    </row>
    <row r="74" spans="1:8" ht="15.75">
      <c r="A74" s="1" t="s">
        <v>32</v>
      </c>
      <c r="B74" s="80">
        <v>6</v>
      </c>
      <c r="C74" s="86" t="s">
        <v>0</v>
      </c>
      <c r="D74" s="82">
        <v>1504</v>
      </c>
      <c r="E74" s="83" t="s">
        <v>37</v>
      </c>
      <c r="F74" s="82">
        <v>714</v>
      </c>
      <c r="G74" s="82">
        <v>714</v>
      </c>
      <c r="H74" s="85">
        <v>0.25</v>
      </c>
    </row>
    <row r="75" spans="1:8" ht="16.5" thickBot="1">
      <c r="A75" s="60" t="s">
        <v>32</v>
      </c>
      <c r="B75" s="110">
        <v>6</v>
      </c>
      <c r="C75" s="111" t="s">
        <v>5</v>
      </c>
      <c r="D75" s="112">
        <v>1510</v>
      </c>
      <c r="E75" s="112" t="s">
        <v>37</v>
      </c>
      <c r="F75" s="112">
        <v>4542</v>
      </c>
      <c r="G75" s="112">
        <v>4542</v>
      </c>
      <c r="H75" s="113">
        <v>0.25</v>
      </c>
    </row>
    <row r="76" spans="1:8" ht="17.25" hidden="1" thickBot="1" thickTop="1">
      <c r="A76" s="1" t="s">
        <v>32</v>
      </c>
      <c r="B76" s="3">
        <v>6</v>
      </c>
      <c r="C76" s="56" t="s">
        <v>2</v>
      </c>
      <c r="D76" s="55" t="s">
        <v>34</v>
      </c>
      <c r="E76" s="55" t="s">
        <v>37</v>
      </c>
      <c r="F76" s="57">
        <f>SUM(F73:F75)</f>
        <v>15032</v>
      </c>
      <c r="G76" s="57">
        <f>SUM(G73:G75)</f>
        <v>15032</v>
      </c>
      <c r="H76" s="58">
        <v>0.25</v>
      </c>
    </row>
    <row r="77" spans="1:8" ht="16.5" thickTop="1">
      <c r="A77" s="65" t="s">
        <v>25</v>
      </c>
      <c r="B77" s="66">
        <v>1</v>
      </c>
      <c r="C77" s="67" t="s">
        <v>17</v>
      </c>
      <c r="D77" s="68">
        <v>1512</v>
      </c>
      <c r="E77" s="69">
        <v>1998</v>
      </c>
      <c r="F77" s="68">
        <v>7248</v>
      </c>
      <c r="G77" s="68">
        <v>7248</v>
      </c>
      <c r="H77" s="70">
        <v>0.25</v>
      </c>
    </row>
    <row r="78" spans="1:8" ht="15.75">
      <c r="A78" s="1" t="s">
        <v>25</v>
      </c>
      <c r="B78" s="3">
        <v>1</v>
      </c>
      <c r="C78" s="6" t="s">
        <v>17</v>
      </c>
      <c r="D78" s="18">
        <v>1512</v>
      </c>
      <c r="E78" s="18" t="s">
        <v>40</v>
      </c>
      <c r="F78" s="18">
        <v>7190</v>
      </c>
      <c r="G78" s="18">
        <v>7190</v>
      </c>
      <c r="H78" s="19">
        <v>0.25</v>
      </c>
    </row>
    <row r="79" spans="1:8" ht="15.75">
      <c r="A79" s="1" t="s">
        <v>25</v>
      </c>
      <c r="B79" s="3">
        <v>1</v>
      </c>
      <c r="C79" s="6" t="s">
        <v>16</v>
      </c>
      <c r="D79" s="25">
        <v>1511</v>
      </c>
      <c r="E79" s="18">
        <v>1998</v>
      </c>
      <c r="F79" s="25">
        <v>2398</v>
      </c>
      <c r="G79" s="25">
        <v>2398</v>
      </c>
      <c r="H79" s="27">
        <v>0.25</v>
      </c>
    </row>
    <row r="80" spans="1:8" ht="15.75">
      <c r="A80" s="1" t="s">
        <v>25</v>
      </c>
      <c r="B80" s="3">
        <v>1</v>
      </c>
      <c r="C80" s="6" t="s">
        <v>16</v>
      </c>
      <c r="D80" s="18">
        <v>1511</v>
      </c>
      <c r="E80" s="18" t="s">
        <v>40</v>
      </c>
      <c r="F80" s="18">
        <v>2391</v>
      </c>
      <c r="G80" s="18">
        <v>2391</v>
      </c>
      <c r="H80" s="19">
        <v>0.25</v>
      </c>
    </row>
    <row r="81" spans="1:8" ht="15.75">
      <c r="A81" s="1" t="s">
        <v>25</v>
      </c>
      <c r="B81" s="3">
        <v>1</v>
      </c>
      <c r="C81" s="6" t="s">
        <v>20</v>
      </c>
      <c r="D81" s="25">
        <v>1530</v>
      </c>
      <c r="E81" s="18">
        <v>1998</v>
      </c>
      <c r="F81" s="25">
        <v>977</v>
      </c>
      <c r="G81" s="25">
        <v>977</v>
      </c>
      <c r="H81" s="27">
        <v>0.25</v>
      </c>
    </row>
    <row r="82" spans="1:8" ht="15.75">
      <c r="A82" s="1" t="s">
        <v>25</v>
      </c>
      <c r="B82" s="3">
        <v>1</v>
      </c>
      <c r="C82" s="6" t="s">
        <v>20</v>
      </c>
      <c r="D82" s="18">
        <v>1530</v>
      </c>
      <c r="E82" s="18" t="s">
        <v>40</v>
      </c>
      <c r="F82" s="18">
        <v>933</v>
      </c>
      <c r="G82" s="18">
        <v>933</v>
      </c>
      <c r="H82" s="19">
        <v>0.25</v>
      </c>
    </row>
    <row r="83" spans="1:8" ht="15.75">
      <c r="A83" s="1" t="s">
        <v>25</v>
      </c>
      <c r="B83" s="3">
        <v>1</v>
      </c>
      <c r="C83" s="6" t="s">
        <v>21</v>
      </c>
      <c r="D83" s="25">
        <v>1503</v>
      </c>
      <c r="E83" s="18">
        <v>1998</v>
      </c>
      <c r="F83" s="25">
        <v>1488</v>
      </c>
      <c r="G83" s="25">
        <v>1488</v>
      </c>
      <c r="H83" s="27">
        <v>0.25</v>
      </c>
    </row>
    <row r="84" spans="1:8" ht="15.75">
      <c r="A84" s="1" t="s">
        <v>25</v>
      </c>
      <c r="B84" s="3">
        <v>1</v>
      </c>
      <c r="C84" s="5" t="s">
        <v>21</v>
      </c>
      <c r="D84" s="24">
        <v>1503</v>
      </c>
      <c r="E84" s="33">
        <v>1999</v>
      </c>
      <c r="F84" s="24">
        <v>1231</v>
      </c>
      <c r="G84" s="24">
        <v>1231</v>
      </c>
      <c r="H84" s="19">
        <v>0.25</v>
      </c>
    </row>
    <row r="85" spans="1:8" ht="15.75">
      <c r="A85" s="1" t="s">
        <v>25</v>
      </c>
      <c r="B85" s="3">
        <v>1</v>
      </c>
      <c r="C85" s="5" t="s">
        <v>13</v>
      </c>
      <c r="D85" s="16">
        <v>1506</v>
      </c>
      <c r="E85" s="32" t="s">
        <v>42</v>
      </c>
      <c r="F85" s="16">
        <v>986</v>
      </c>
      <c r="G85" s="16">
        <v>986</v>
      </c>
      <c r="H85" s="17">
        <v>0.25</v>
      </c>
    </row>
    <row r="86" spans="1:8" ht="15.75">
      <c r="A86" s="1" t="s">
        <v>25</v>
      </c>
      <c r="B86" s="3">
        <v>1</v>
      </c>
      <c r="C86" s="6" t="s">
        <v>12</v>
      </c>
      <c r="D86" s="18">
        <v>1505</v>
      </c>
      <c r="E86" s="18" t="s">
        <v>42</v>
      </c>
      <c r="F86" s="18">
        <v>245</v>
      </c>
      <c r="G86" s="18">
        <v>245</v>
      </c>
      <c r="H86" s="19">
        <v>0.25</v>
      </c>
    </row>
    <row r="87" spans="1:8" ht="15.75">
      <c r="A87" s="1" t="s">
        <v>25</v>
      </c>
      <c r="B87" s="3">
        <v>1</v>
      </c>
      <c r="C87" s="5" t="s">
        <v>0</v>
      </c>
      <c r="D87" s="24">
        <v>1504</v>
      </c>
      <c r="E87" s="18">
        <v>1998</v>
      </c>
      <c r="F87" s="24">
        <v>2405</v>
      </c>
      <c r="G87" s="24">
        <v>2405</v>
      </c>
      <c r="H87" s="26">
        <v>0.25</v>
      </c>
    </row>
    <row r="88" spans="1:8" ht="15.75">
      <c r="A88" s="1" t="s">
        <v>25</v>
      </c>
      <c r="B88" s="3">
        <v>1</v>
      </c>
      <c r="C88" s="6" t="s">
        <v>0</v>
      </c>
      <c r="D88" s="25">
        <v>1504</v>
      </c>
      <c r="E88" s="18">
        <v>1999</v>
      </c>
      <c r="F88" s="25">
        <v>2248</v>
      </c>
      <c r="G88" s="25">
        <v>2248</v>
      </c>
      <c r="H88" s="19">
        <v>0.25</v>
      </c>
    </row>
    <row r="89" spans="1:8" ht="15.75">
      <c r="A89" s="1" t="s">
        <v>25</v>
      </c>
      <c r="B89" s="3">
        <v>1</v>
      </c>
      <c r="C89" s="6" t="s">
        <v>15</v>
      </c>
      <c r="D89" s="18">
        <v>1508</v>
      </c>
      <c r="E89" s="18" t="s">
        <v>42</v>
      </c>
      <c r="F89" s="18">
        <v>1351</v>
      </c>
      <c r="G89" s="18">
        <v>1351</v>
      </c>
      <c r="H89" s="19">
        <v>0.25</v>
      </c>
    </row>
    <row r="90" spans="1:8" ht="15.75">
      <c r="A90" s="1" t="s">
        <v>25</v>
      </c>
      <c r="B90" s="3">
        <v>1</v>
      </c>
      <c r="C90" s="6" t="s">
        <v>14</v>
      </c>
      <c r="D90" s="18">
        <v>1507</v>
      </c>
      <c r="E90" s="18" t="s">
        <v>42</v>
      </c>
      <c r="F90" s="18">
        <v>897</v>
      </c>
      <c r="G90" s="18">
        <v>897</v>
      </c>
      <c r="H90" s="19">
        <v>0.25</v>
      </c>
    </row>
    <row r="91" spans="1:8" ht="15.75">
      <c r="A91" s="1" t="s">
        <v>25</v>
      </c>
      <c r="B91" s="3">
        <v>1</v>
      </c>
      <c r="C91" s="6" t="s">
        <v>19</v>
      </c>
      <c r="D91" s="25">
        <v>1514</v>
      </c>
      <c r="E91" s="18">
        <v>1998</v>
      </c>
      <c r="F91" s="25">
        <v>2418</v>
      </c>
      <c r="G91" s="25">
        <v>2418</v>
      </c>
      <c r="H91" s="27">
        <v>0.25</v>
      </c>
    </row>
    <row r="92" spans="1:8" ht="15.75">
      <c r="A92" s="1" t="s">
        <v>25</v>
      </c>
      <c r="B92" s="3">
        <v>1</v>
      </c>
      <c r="C92" s="6" t="s">
        <v>19</v>
      </c>
      <c r="D92" s="18">
        <v>1514</v>
      </c>
      <c r="E92" s="18" t="s">
        <v>40</v>
      </c>
      <c r="F92" s="18">
        <v>2026</v>
      </c>
      <c r="G92" s="18">
        <v>2026</v>
      </c>
      <c r="H92" s="19">
        <v>0.25</v>
      </c>
    </row>
    <row r="93" spans="1:8" ht="15.75">
      <c r="A93" s="1" t="s">
        <v>25</v>
      </c>
      <c r="B93" s="3">
        <v>1</v>
      </c>
      <c r="C93" s="6" t="s">
        <v>18</v>
      </c>
      <c r="D93" s="25">
        <v>1513</v>
      </c>
      <c r="E93" s="18">
        <v>1998</v>
      </c>
      <c r="F93" s="25">
        <v>6323</v>
      </c>
      <c r="G93" s="25">
        <v>6323</v>
      </c>
      <c r="H93" s="27">
        <v>0.25</v>
      </c>
    </row>
    <row r="94" spans="1:8" ht="16.5" thickBot="1">
      <c r="A94" s="1" t="s">
        <v>25</v>
      </c>
      <c r="B94" s="38">
        <v>1</v>
      </c>
      <c r="C94" s="39" t="s">
        <v>18</v>
      </c>
      <c r="D94" s="40">
        <v>1513</v>
      </c>
      <c r="E94" s="40" t="s">
        <v>40</v>
      </c>
      <c r="F94" s="40">
        <v>5478</v>
      </c>
      <c r="G94" s="40">
        <v>5478</v>
      </c>
      <c r="H94" s="42">
        <v>0.25</v>
      </c>
    </row>
    <row r="95" spans="1:8" ht="15.75" hidden="1">
      <c r="A95" s="1" t="s">
        <v>25</v>
      </c>
      <c r="B95" s="3">
        <v>1</v>
      </c>
      <c r="C95" s="34" t="s">
        <v>2</v>
      </c>
      <c r="D95" s="35" t="s">
        <v>34</v>
      </c>
      <c r="E95" s="35">
        <v>1998</v>
      </c>
      <c r="F95" s="50">
        <v>23257</v>
      </c>
      <c r="G95" s="50">
        <v>23257</v>
      </c>
      <c r="H95" s="51">
        <v>0.25</v>
      </c>
    </row>
    <row r="96" spans="1:8" ht="15.75">
      <c r="A96" s="1" t="s">
        <v>25</v>
      </c>
      <c r="B96" s="88">
        <v>2</v>
      </c>
      <c r="C96" s="86" t="s">
        <v>5</v>
      </c>
      <c r="D96" s="82">
        <v>1510</v>
      </c>
      <c r="E96" s="82">
        <v>1998</v>
      </c>
      <c r="F96" s="97">
        <v>7706</v>
      </c>
      <c r="G96" s="97">
        <v>7706</v>
      </c>
      <c r="H96" s="98">
        <v>0.25</v>
      </c>
    </row>
    <row r="97" spans="1:8" ht="15.75">
      <c r="A97" s="1" t="s">
        <v>25</v>
      </c>
      <c r="B97" s="80">
        <v>2</v>
      </c>
      <c r="C97" s="86" t="s">
        <v>5</v>
      </c>
      <c r="D97" s="82">
        <v>1510</v>
      </c>
      <c r="E97" s="82" t="s">
        <v>40</v>
      </c>
      <c r="F97" s="82">
        <v>7686</v>
      </c>
      <c r="G97" s="82">
        <v>7686</v>
      </c>
      <c r="H97" s="85">
        <v>0.25</v>
      </c>
    </row>
    <row r="98" spans="1:8" ht="15.75">
      <c r="A98" s="1" t="s">
        <v>25</v>
      </c>
      <c r="B98" s="80">
        <v>2</v>
      </c>
      <c r="C98" s="86" t="s">
        <v>20</v>
      </c>
      <c r="D98" s="82">
        <v>1530</v>
      </c>
      <c r="E98" s="82">
        <v>1998</v>
      </c>
      <c r="F98" s="97">
        <v>1070</v>
      </c>
      <c r="G98" s="97">
        <v>1070</v>
      </c>
      <c r="H98" s="98">
        <v>0.25</v>
      </c>
    </row>
    <row r="99" spans="1:8" ht="15.75">
      <c r="A99" s="1" t="s">
        <v>25</v>
      </c>
      <c r="B99" s="80">
        <v>2</v>
      </c>
      <c r="C99" s="86" t="s">
        <v>20</v>
      </c>
      <c r="D99" s="82">
        <v>1530</v>
      </c>
      <c r="E99" s="82" t="s">
        <v>40</v>
      </c>
      <c r="F99" s="82">
        <v>1051</v>
      </c>
      <c r="G99" s="82">
        <v>1051</v>
      </c>
      <c r="H99" s="85">
        <v>0.25</v>
      </c>
    </row>
    <row r="100" spans="1:8" ht="15.75">
      <c r="A100" s="1" t="s">
        <v>25</v>
      </c>
      <c r="B100" s="80">
        <v>2</v>
      </c>
      <c r="C100" s="86" t="s">
        <v>3</v>
      </c>
      <c r="D100" s="82">
        <v>1520</v>
      </c>
      <c r="E100" s="82">
        <v>1998</v>
      </c>
      <c r="F100" s="97">
        <v>14085</v>
      </c>
      <c r="G100" s="97">
        <v>14085</v>
      </c>
      <c r="H100" s="98">
        <v>0.25</v>
      </c>
    </row>
    <row r="101" spans="1:8" ht="16.5" hidden="1" thickBot="1">
      <c r="A101" s="1" t="s">
        <v>25</v>
      </c>
      <c r="B101" s="80">
        <v>2</v>
      </c>
      <c r="C101" s="108" t="s">
        <v>2</v>
      </c>
      <c r="D101" s="101" t="s">
        <v>34</v>
      </c>
      <c r="E101" s="102">
        <v>1998</v>
      </c>
      <c r="F101" s="103">
        <v>28461</v>
      </c>
      <c r="G101" s="103">
        <v>28461</v>
      </c>
      <c r="H101" s="104">
        <v>0.25</v>
      </c>
    </row>
    <row r="102" spans="1:8" ht="15.75">
      <c r="A102" s="1" t="s">
        <v>25</v>
      </c>
      <c r="B102" s="80">
        <v>2</v>
      </c>
      <c r="C102" s="86" t="s">
        <v>3</v>
      </c>
      <c r="D102" s="82">
        <v>1520</v>
      </c>
      <c r="E102" s="82" t="s">
        <v>40</v>
      </c>
      <c r="F102" s="82">
        <v>13719</v>
      </c>
      <c r="G102" s="82">
        <v>13719</v>
      </c>
      <c r="H102" s="85">
        <v>0.25</v>
      </c>
    </row>
    <row r="103" spans="1:8" ht="15.75">
      <c r="A103" s="1" t="s">
        <v>25</v>
      </c>
      <c r="B103" s="80">
        <v>2</v>
      </c>
      <c r="C103" s="86" t="s">
        <v>21</v>
      </c>
      <c r="D103" s="82">
        <v>1503</v>
      </c>
      <c r="E103" s="82">
        <v>1998</v>
      </c>
      <c r="F103" s="97">
        <v>1299</v>
      </c>
      <c r="G103" s="97">
        <v>1299</v>
      </c>
      <c r="H103" s="98">
        <v>0.25</v>
      </c>
    </row>
    <row r="104" spans="1:8" ht="15.75">
      <c r="A104" s="1" t="s">
        <v>25</v>
      </c>
      <c r="B104" s="80">
        <v>2</v>
      </c>
      <c r="C104" s="86" t="s">
        <v>21</v>
      </c>
      <c r="D104" s="82">
        <v>1503</v>
      </c>
      <c r="E104" s="82" t="s">
        <v>40</v>
      </c>
      <c r="F104" s="82">
        <v>1039</v>
      </c>
      <c r="G104" s="82">
        <v>1039</v>
      </c>
      <c r="H104" s="85">
        <v>0.25</v>
      </c>
    </row>
    <row r="105" spans="1:8" ht="15.75">
      <c r="A105" s="1" t="s">
        <v>25</v>
      </c>
      <c r="B105" s="80">
        <v>2</v>
      </c>
      <c r="C105" s="86" t="s">
        <v>0</v>
      </c>
      <c r="D105" s="82">
        <v>1504</v>
      </c>
      <c r="E105" s="82">
        <v>1998</v>
      </c>
      <c r="F105" s="97">
        <v>4301</v>
      </c>
      <c r="G105" s="97">
        <v>4301</v>
      </c>
      <c r="H105" s="98">
        <v>0.25</v>
      </c>
    </row>
    <row r="106" spans="1:8" ht="16.5" thickBot="1">
      <c r="A106" s="1" t="s">
        <v>25</v>
      </c>
      <c r="B106" s="105">
        <v>2</v>
      </c>
      <c r="C106" s="109" t="s">
        <v>0</v>
      </c>
      <c r="D106" s="87">
        <v>1504</v>
      </c>
      <c r="E106" s="87" t="s">
        <v>40</v>
      </c>
      <c r="F106" s="87">
        <v>3868</v>
      </c>
      <c r="G106" s="87">
        <v>3868</v>
      </c>
      <c r="H106" s="107">
        <v>0.25</v>
      </c>
    </row>
    <row r="107" spans="1:8" ht="15.75">
      <c r="A107" s="8" t="s">
        <v>25</v>
      </c>
      <c r="B107" s="11">
        <v>3</v>
      </c>
      <c r="C107" s="52" t="s">
        <v>5</v>
      </c>
      <c r="D107" s="16">
        <v>1510</v>
      </c>
      <c r="E107" s="16">
        <v>1998</v>
      </c>
      <c r="F107" s="24">
        <v>11603</v>
      </c>
      <c r="G107" s="24">
        <v>11603</v>
      </c>
      <c r="H107" s="26">
        <v>0.25</v>
      </c>
    </row>
    <row r="108" spans="1:8" ht="15.75">
      <c r="A108" s="8" t="s">
        <v>25</v>
      </c>
      <c r="B108" s="11">
        <v>3</v>
      </c>
      <c r="C108" s="9" t="s">
        <v>5</v>
      </c>
      <c r="D108" s="18">
        <v>1510</v>
      </c>
      <c r="E108" s="18" t="s">
        <v>40</v>
      </c>
      <c r="F108" s="18">
        <v>11560</v>
      </c>
      <c r="G108" s="18">
        <v>11560</v>
      </c>
      <c r="H108" s="19">
        <v>0.25</v>
      </c>
    </row>
    <row r="109" spans="1:8" ht="15.75">
      <c r="A109" s="8" t="s">
        <v>25</v>
      </c>
      <c r="B109" s="11">
        <v>3</v>
      </c>
      <c r="C109" s="9" t="s">
        <v>20</v>
      </c>
      <c r="D109" s="18">
        <v>1530</v>
      </c>
      <c r="E109" s="18">
        <v>1998</v>
      </c>
      <c r="F109" s="25">
        <v>1860</v>
      </c>
      <c r="G109" s="25">
        <v>1860</v>
      </c>
      <c r="H109" s="27">
        <v>0.25</v>
      </c>
    </row>
    <row r="110" spans="1:8" ht="15.75">
      <c r="A110" s="8" t="s">
        <v>25</v>
      </c>
      <c r="B110" s="11">
        <v>3</v>
      </c>
      <c r="C110" s="9" t="s">
        <v>20</v>
      </c>
      <c r="D110" s="18">
        <v>1530</v>
      </c>
      <c r="E110" s="18" t="s">
        <v>40</v>
      </c>
      <c r="F110" s="18">
        <v>1836</v>
      </c>
      <c r="G110" s="18">
        <v>1836</v>
      </c>
      <c r="H110" s="19">
        <v>0.25</v>
      </c>
    </row>
    <row r="111" spans="1:8" ht="15.75">
      <c r="A111" s="8" t="s">
        <v>25</v>
      </c>
      <c r="B111" s="11">
        <v>3</v>
      </c>
      <c r="C111" s="9" t="s">
        <v>3</v>
      </c>
      <c r="D111" s="18">
        <v>1520</v>
      </c>
      <c r="E111" s="18">
        <v>1998</v>
      </c>
      <c r="F111" s="25">
        <v>14603</v>
      </c>
      <c r="G111" s="25">
        <v>14603</v>
      </c>
      <c r="H111" s="27">
        <v>0.25</v>
      </c>
    </row>
    <row r="112" spans="1:8" ht="16.5" hidden="1" thickBot="1">
      <c r="A112" s="8" t="s">
        <v>25</v>
      </c>
      <c r="B112" s="12">
        <v>3</v>
      </c>
      <c r="C112" s="10" t="s">
        <v>2</v>
      </c>
      <c r="D112" s="20" t="s">
        <v>34</v>
      </c>
      <c r="E112" s="21">
        <v>1998</v>
      </c>
      <c r="F112" s="28">
        <v>33891</v>
      </c>
      <c r="G112" s="28">
        <v>33891</v>
      </c>
      <c r="H112" s="29">
        <v>0.25</v>
      </c>
    </row>
    <row r="113" spans="1:8" ht="15.75">
      <c r="A113" s="8" t="s">
        <v>25</v>
      </c>
      <c r="B113" s="11">
        <v>3</v>
      </c>
      <c r="C113" s="9" t="s">
        <v>3</v>
      </c>
      <c r="D113" s="18">
        <v>1520</v>
      </c>
      <c r="E113" s="18" t="s">
        <v>40</v>
      </c>
      <c r="F113" s="18">
        <v>14471</v>
      </c>
      <c r="G113" s="18">
        <v>14471</v>
      </c>
      <c r="H113" s="19">
        <v>0.25</v>
      </c>
    </row>
    <row r="114" spans="1:8" ht="15.75">
      <c r="A114" s="8" t="s">
        <v>25</v>
      </c>
      <c r="B114" s="11">
        <v>3</v>
      </c>
      <c r="C114" s="9" t="s">
        <v>21</v>
      </c>
      <c r="D114" s="18">
        <v>1503</v>
      </c>
      <c r="E114" s="18">
        <v>1998</v>
      </c>
      <c r="F114" s="25">
        <v>2961</v>
      </c>
      <c r="G114" s="25">
        <v>2961</v>
      </c>
      <c r="H114" s="27">
        <v>0.25</v>
      </c>
    </row>
    <row r="115" spans="1:8" ht="15.75">
      <c r="A115" s="8" t="s">
        <v>25</v>
      </c>
      <c r="B115" s="11">
        <v>3</v>
      </c>
      <c r="C115" s="9" t="s">
        <v>21</v>
      </c>
      <c r="D115" s="18">
        <v>1503</v>
      </c>
      <c r="E115" s="18" t="s">
        <v>40</v>
      </c>
      <c r="F115" s="18">
        <v>2500</v>
      </c>
      <c r="G115" s="18">
        <v>2500</v>
      </c>
      <c r="H115" s="19">
        <v>0.25</v>
      </c>
    </row>
    <row r="116" spans="1:8" ht="15.75">
      <c r="A116" s="8" t="s">
        <v>25</v>
      </c>
      <c r="B116" s="11">
        <v>3</v>
      </c>
      <c r="C116" s="9" t="s">
        <v>0</v>
      </c>
      <c r="D116" s="18">
        <v>1504</v>
      </c>
      <c r="E116" s="18">
        <v>1998</v>
      </c>
      <c r="F116" s="25">
        <v>2622</v>
      </c>
      <c r="G116" s="25">
        <v>2622</v>
      </c>
      <c r="H116" s="27">
        <v>0.25</v>
      </c>
    </row>
    <row r="117" spans="1:8" ht="16.5" thickBot="1">
      <c r="A117" s="8" t="s">
        <v>25</v>
      </c>
      <c r="B117" s="53">
        <v>3</v>
      </c>
      <c r="C117" s="54" t="s">
        <v>0</v>
      </c>
      <c r="D117" s="40">
        <v>1504</v>
      </c>
      <c r="E117" s="40" t="s">
        <v>40</v>
      </c>
      <c r="F117" s="40">
        <v>2311</v>
      </c>
      <c r="G117" s="40">
        <v>2311</v>
      </c>
      <c r="H117" s="42">
        <v>0.25</v>
      </c>
    </row>
    <row r="118" spans="1:8" ht="15.75">
      <c r="A118" s="8" t="s">
        <v>25</v>
      </c>
      <c r="B118" s="92">
        <v>4</v>
      </c>
      <c r="C118" s="93" t="s">
        <v>5</v>
      </c>
      <c r="D118" s="83">
        <v>1510</v>
      </c>
      <c r="E118" s="83">
        <v>1998</v>
      </c>
      <c r="F118" s="94">
        <v>986</v>
      </c>
      <c r="G118" s="94">
        <v>986</v>
      </c>
      <c r="H118" s="95">
        <v>0.25</v>
      </c>
    </row>
    <row r="119" spans="1:8" ht="15.75">
      <c r="A119" s="8" t="s">
        <v>25</v>
      </c>
      <c r="B119" s="92">
        <v>4</v>
      </c>
      <c r="C119" s="96" t="s">
        <v>5</v>
      </c>
      <c r="D119" s="82">
        <v>1510</v>
      </c>
      <c r="E119" s="82" t="s">
        <v>40</v>
      </c>
      <c r="F119" s="82">
        <v>985</v>
      </c>
      <c r="G119" s="82">
        <v>985</v>
      </c>
      <c r="H119" s="85">
        <v>0.25</v>
      </c>
    </row>
    <row r="120" spans="1:8" ht="15.75">
      <c r="A120" s="8" t="s">
        <v>25</v>
      </c>
      <c r="B120" s="92">
        <v>4</v>
      </c>
      <c r="C120" s="96" t="s">
        <v>20</v>
      </c>
      <c r="D120" s="82">
        <v>1530</v>
      </c>
      <c r="E120" s="82">
        <v>1998</v>
      </c>
      <c r="F120" s="97">
        <v>921</v>
      </c>
      <c r="G120" s="97">
        <v>921</v>
      </c>
      <c r="H120" s="98">
        <v>0.25</v>
      </c>
    </row>
    <row r="121" spans="1:8" ht="15.75">
      <c r="A121" s="8" t="s">
        <v>25</v>
      </c>
      <c r="B121" s="92">
        <v>4</v>
      </c>
      <c r="C121" s="96" t="s">
        <v>20</v>
      </c>
      <c r="D121" s="82">
        <v>1530</v>
      </c>
      <c r="E121" s="82" t="s">
        <v>40</v>
      </c>
      <c r="F121" s="82">
        <v>921</v>
      </c>
      <c r="G121" s="82">
        <v>921</v>
      </c>
      <c r="H121" s="85">
        <v>0.25</v>
      </c>
    </row>
    <row r="122" spans="1:8" ht="15.75">
      <c r="A122" s="8" t="s">
        <v>25</v>
      </c>
      <c r="B122" s="92">
        <v>4</v>
      </c>
      <c r="C122" s="96" t="s">
        <v>23</v>
      </c>
      <c r="D122" s="82">
        <v>1531</v>
      </c>
      <c r="E122" s="82">
        <v>1998</v>
      </c>
      <c r="F122" s="97">
        <v>6217</v>
      </c>
      <c r="G122" s="97">
        <v>6217</v>
      </c>
      <c r="H122" s="98">
        <v>0.25</v>
      </c>
    </row>
    <row r="123" spans="1:8" ht="15.75">
      <c r="A123" s="8" t="s">
        <v>25</v>
      </c>
      <c r="B123" s="92">
        <v>4</v>
      </c>
      <c r="C123" s="96" t="s">
        <v>23</v>
      </c>
      <c r="D123" s="82">
        <v>1531</v>
      </c>
      <c r="E123" s="82" t="s">
        <v>40</v>
      </c>
      <c r="F123" s="82">
        <v>6214</v>
      </c>
      <c r="G123" s="82">
        <v>6214</v>
      </c>
      <c r="H123" s="85">
        <v>0.25</v>
      </c>
    </row>
    <row r="124" spans="1:8" ht="15.75">
      <c r="A124" s="8" t="s">
        <v>25</v>
      </c>
      <c r="B124" s="92">
        <v>4</v>
      </c>
      <c r="C124" s="96" t="s">
        <v>3</v>
      </c>
      <c r="D124" s="82">
        <v>1520</v>
      </c>
      <c r="E124" s="82">
        <v>1998</v>
      </c>
      <c r="F124" s="97">
        <v>535</v>
      </c>
      <c r="G124" s="97">
        <v>535</v>
      </c>
      <c r="H124" s="98">
        <v>0.25</v>
      </c>
    </row>
    <row r="125" spans="1:8" ht="16.5" hidden="1" thickBot="1">
      <c r="A125" s="8" t="s">
        <v>25</v>
      </c>
      <c r="B125" s="99">
        <v>4</v>
      </c>
      <c r="C125" s="100" t="s">
        <v>2</v>
      </c>
      <c r="D125" s="101" t="s">
        <v>34</v>
      </c>
      <c r="E125" s="102">
        <v>1998</v>
      </c>
      <c r="F125" s="103">
        <v>18006</v>
      </c>
      <c r="G125" s="103">
        <v>18006</v>
      </c>
      <c r="H125" s="104">
        <v>0.25</v>
      </c>
    </row>
    <row r="126" spans="1:8" ht="15.75">
      <c r="A126" s="8" t="s">
        <v>25</v>
      </c>
      <c r="B126" s="92">
        <v>4</v>
      </c>
      <c r="C126" s="96" t="s">
        <v>3</v>
      </c>
      <c r="D126" s="82">
        <v>1520</v>
      </c>
      <c r="E126" s="82" t="s">
        <v>40</v>
      </c>
      <c r="F126" s="82">
        <v>488</v>
      </c>
      <c r="G126" s="82">
        <v>488</v>
      </c>
      <c r="H126" s="85">
        <v>0.25</v>
      </c>
    </row>
    <row r="127" spans="1:8" ht="15.75">
      <c r="A127" s="8" t="s">
        <v>25</v>
      </c>
      <c r="B127" s="92">
        <v>4</v>
      </c>
      <c r="C127" s="96" t="s">
        <v>21</v>
      </c>
      <c r="D127" s="82">
        <v>1503</v>
      </c>
      <c r="E127" s="82">
        <v>1998</v>
      </c>
      <c r="F127" s="97">
        <v>4812</v>
      </c>
      <c r="G127" s="97">
        <v>4812</v>
      </c>
      <c r="H127" s="98">
        <v>0.25</v>
      </c>
    </row>
    <row r="128" spans="1:8" ht="15.75">
      <c r="A128" s="8" t="s">
        <v>25</v>
      </c>
      <c r="B128" s="92">
        <v>4</v>
      </c>
      <c r="C128" s="96" t="s">
        <v>21</v>
      </c>
      <c r="D128" s="82">
        <v>1503</v>
      </c>
      <c r="E128" s="82" t="s">
        <v>40</v>
      </c>
      <c r="F128" s="82">
        <v>3914</v>
      </c>
      <c r="G128" s="82">
        <v>3914</v>
      </c>
      <c r="H128" s="85">
        <v>0.25</v>
      </c>
    </row>
    <row r="129" spans="1:8" ht="15.75">
      <c r="A129" s="8" t="s">
        <v>25</v>
      </c>
      <c r="B129" s="92">
        <v>4</v>
      </c>
      <c r="C129" s="96" t="s">
        <v>22</v>
      </c>
      <c r="D129" s="82">
        <v>1502</v>
      </c>
      <c r="E129" s="82">
        <v>1998</v>
      </c>
      <c r="F129" s="97">
        <v>1235</v>
      </c>
      <c r="G129" s="97">
        <v>1235</v>
      </c>
      <c r="H129" s="98">
        <v>0.25</v>
      </c>
    </row>
    <row r="130" spans="1:8" ht="15.75">
      <c r="A130" s="8" t="s">
        <v>25</v>
      </c>
      <c r="B130" s="92">
        <v>4</v>
      </c>
      <c r="C130" s="96" t="s">
        <v>22</v>
      </c>
      <c r="D130" s="82">
        <v>1502</v>
      </c>
      <c r="E130" s="82" t="s">
        <v>40</v>
      </c>
      <c r="F130" s="82">
        <v>1184</v>
      </c>
      <c r="G130" s="82">
        <v>1184</v>
      </c>
      <c r="H130" s="85">
        <v>0.25</v>
      </c>
    </row>
    <row r="131" spans="1:8" ht="15.75">
      <c r="A131" s="8" t="s">
        <v>25</v>
      </c>
      <c r="B131" s="92">
        <v>4</v>
      </c>
      <c r="C131" s="96" t="s">
        <v>0</v>
      </c>
      <c r="D131" s="82">
        <v>1504</v>
      </c>
      <c r="E131" s="82">
        <v>1998</v>
      </c>
      <c r="F131" s="97">
        <v>3300</v>
      </c>
      <c r="G131" s="97">
        <v>3300</v>
      </c>
      <c r="H131" s="98">
        <v>0.25</v>
      </c>
    </row>
    <row r="132" spans="1:8" ht="16.5" thickBot="1">
      <c r="A132" s="8" t="s">
        <v>25</v>
      </c>
      <c r="B132" s="105">
        <v>4</v>
      </c>
      <c r="C132" s="106" t="s">
        <v>0</v>
      </c>
      <c r="D132" s="87">
        <v>1504</v>
      </c>
      <c r="E132" s="87" t="s">
        <v>40</v>
      </c>
      <c r="F132" s="87">
        <v>2968</v>
      </c>
      <c r="G132" s="87">
        <v>2968</v>
      </c>
      <c r="H132" s="107">
        <v>0.25</v>
      </c>
    </row>
    <row r="133" spans="1:8" ht="15.75">
      <c r="A133" s="1" t="s">
        <v>25</v>
      </c>
      <c r="B133" s="3">
        <v>6</v>
      </c>
      <c r="C133" s="5" t="s">
        <v>5</v>
      </c>
      <c r="D133" s="16">
        <v>1510</v>
      </c>
      <c r="E133" s="16">
        <v>1998</v>
      </c>
      <c r="F133" s="24">
        <v>7283</v>
      </c>
      <c r="G133" s="24">
        <v>7283</v>
      </c>
      <c r="H133" s="26">
        <v>0.25</v>
      </c>
    </row>
    <row r="134" spans="1:8" ht="15.75">
      <c r="A134" s="1" t="s">
        <v>25</v>
      </c>
      <c r="B134" s="3">
        <v>6</v>
      </c>
      <c r="C134" s="6" t="s">
        <v>5</v>
      </c>
      <c r="D134" s="18">
        <v>1510</v>
      </c>
      <c r="E134" s="18" t="s">
        <v>40</v>
      </c>
      <c r="F134" s="18">
        <v>7237</v>
      </c>
      <c r="G134" s="18">
        <v>7237</v>
      </c>
      <c r="H134" s="19">
        <v>0.25</v>
      </c>
    </row>
    <row r="135" spans="1:8" ht="15.75">
      <c r="A135" s="1" t="s">
        <v>25</v>
      </c>
      <c r="B135" s="3">
        <v>6</v>
      </c>
      <c r="C135" s="6" t="s">
        <v>20</v>
      </c>
      <c r="D135" s="18">
        <v>1530</v>
      </c>
      <c r="E135" s="18">
        <v>1998</v>
      </c>
      <c r="F135" s="25">
        <v>16184</v>
      </c>
      <c r="G135" s="25">
        <v>16184</v>
      </c>
      <c r="H135" s="27">
        <v>0.25</v>
      </c>
    </row>
    <row r="136" spans="1:8" ht="15.75">
      <c r="A136" s="1" t="s">
        <v>25</v>
      </c>
      <c r="B136" s="3">
        <v>6</v>
      </c>
      <c r="C136" s="6" t="s">
        <v>20</v>
      </c>
      <c r="D136" s="18">
        <v>1530</v>
      </c>
      <c r="E136" s="18" t="s">
        <v>40</v>
      </c>
      <c r="F136" s="18">
        <v>16102</v>
      </c>
      <c r="G136" s="18">
        <v>16102</v>
      </c>
      <c r="H136" s="19">
        <v>0.25</v>
      </c>
    </row>
    <row r="137" spans="1:8" ht="15.75">
      <c r="A137" s="1" t="s">
        <v>25</v>
      </c>
      <c r="B137" s="3">
        <v>6</v>
      </c>
      <c r="C137" s="6" t="s">
        <v>24</v>
      </c>
      <c r="D137" s="18">
        <v>1532</v>
      </c>
      <c r="E137" s="18" t="s">
        <v>42</v>
      </c>
      <c r="F137" s="18">
        <v>2586</v>
      </c>
      <c r="G137" s="18">
        <v>2586</v>
      </c>
      <c r="H137" s="19">
        <v>0.25</v>
      </c>
    </row>
    <row r="138" spans="1:8" ht="15.75">
      <c r="A138" s="1" t="s">
        <v>25</v>
      </c>
      <c r="B138" s="3">
        <v>6</v>
      </c>
      <c r="C138" s="6" t="s">
        <v>21</v>
      </c>
      <c r="D138" s="18">
        <v>1503</v>
      </c>
      <c r="E138" s="18">
        <v>1998</v>
      </c>
      <c r="F138" s="25">
        <v>3383</v>
      </c>
      <c r="G138" s="25">
        <v>3383</v>
      </c>
      <c r="H138" s="27">
        <v>0.25</v>
      </c>
    </row>
    <row r="139" spans="1:8" ht="15.75">
      <c r="A139" s="1" t="s">
        <v>25</v>
      </c>
      <c r="B139" s="3">
        <v>6</v>
      </c>
      <c r="C139" s="6" t="s">
        <v>21</v>
      </c>
      <c r="D139" s="18">
        <v>1503</v>
      </c>
      <c r="E139" s="18" t="s">
        <v>40</v>
      </c>
      <c r="F139" s="18">
        <v>2763</v>
      </c>
      <c r="G139" s="18">
        <v>2763</v>
      </c>
      <c r="H139" s="19">
        <v>0.25</v>
      </c>
    </row>
    <row r="140" spans="1:8" ht="15.75">
      <c r="A140" s="1" t="s">
        <v>25</v>
      </c>
      <c r="B140" s="3">
        <v>6</v>
      </c>
      <c r="C140" s="6" t="s">
        <v>0</v>
      </c>
      <c r="D140" s="18">
        <v>1504</v>
      </c>
      <c r="E140" s="18">
        <v>1998</v>
      </c>
      <c r="F140" s="25">
        <v>613</v>
      </c>
      <c r="G140" s="25">
        <v>613</v>
      </c>
      <c r="H140" s="27">
        <v>0.25</v>
      </c>
    </row>
    <row r="141" spans="1:8" ht="16.5" thickBot="1">
      <c r="A141" s="60" t="s">
        <v>25</v>
      </c>
      <c r="B141" s="61">
        <v>6</v>
      </c>
      <c r="C141" s="62" t="s">
        <v>0</v>
      </c>
      <c r="D141" s="63">
        <v>1504</v>
      </c>
      <c r="E141" s="63" t="s">
        <v>40</v>
      </c>
      <c r="F141" s="63">
        <v>543</v>
      </c>
      <c r="G141" s="63">
        <v>543</v>
      </c>
      <c r="H141" s="64">
        <v>0.25</v>
      </c>
    </row>
    <row r="142" spans="1:8" ht="16.5" thickTop="1">
      <c r="A142" s="1" t="s">
        <v>31</v>
      </c>
      <c r="B142" s="80">
        <v>1</v>
      </c>
      <c r="C142" s="81" t="s">
        <v>4</v>
      </c>
      <c r="D142" s="83">
        <v>1501</v>
      </c>
      <c r="E142" s="83" t="s">
        <v>37</v>
      </c>
      <c r="F142" s="78">
        <f>G142*16</f>
        <v>4960</v>
      </c>
      <c r="G142" s="83">
        <v>310</v>
      </c>
      <c r="H142" s="91">
        <v>4</v>
      </c>
    </row>
    <row r="143" spans="1:8" ht="15.75">
      <c r="A143" s="1" t="s">
        <v>31</v>
      </c>
      <c r="B143" s="80">
        <v>1</v>
      </c>
      <c r="C143" s="81" t="s">
        <v>0</v>
      </c>
      <c r="D143" s="82">
        <v>1504</v>
      </c>
      <c r="E143" s="83" t="s">
        <v>38</v>
      </c>
      <c r="F143" s="89">
        <v>2887</v>
      </c>
      <c r="G143" s="83">
        <v>180</v>
      </c>
      <c r="H143" s="85">
        <v>4</v>
      </c>
    </row>
    <row r="144" spans="1:8" ht="15.75">
      <c r="A144" s="1" t="s">
        <v>31</v>
      </c>
      <c r="B144" s="80">
        <v>1</v>
      </c>
      <c r="C144" s="86" t="s">
        <v>0</v>
      </c>
      <c r="D144" s="82">
        <v>1504</v>
      </c>
      <c r="E144" s="82" t="s">
        <v>39</v>
      </c>
      <c r="F144" s="83">
        <v>2887</v>
      </c>
      <c r="G144" s="82">
        <v>2887</v>
      </c>
      <c r="H144" s="85">
        <v>0.25</v>
      </c>
    </row>
    <row r="145" spans="1:8" ht="15.75">
      <c r="A145" s="1" t="s">
        <v>31</v>
      </c>
      <c r="B145" s="80">
        <v>1</v>
      </c>
      <c r="C145" s="86" t="s">
        <v>5</v>
      </c>
      <c r="D145" s="82">
        <v>1510</v>
      </c>
      <c r="E145" s="83" t="s">
        <v>38</v>
      </c>
      <c r="F145" s="82">
        <v>9203</v>
      </c>
      <c r="G145" s="83">
        <v>575</v>
      </c>
      <c r="H145" s="85">
        <v>4</v>
      </c>
    </row>
    <row r="146" spans="1:8" ht="15.75">
      <c r="A146" s="1" t="s">
        <v>31</v>
      </c>
      <c r="B146" s="80">
        <v>1</v>
      </c>
      <c r="C146" s="86" t="s">
        <v>5</v>
      </c>
      <c r="D146" s="82">
        <v>1510</v>
      </c>
      <c r="E146" s="82" t="s">
        <v>39</v>
      </c>
      <c r="F146" s="82">
        <v>9203</v>
      </c>
      <c r="G146" s="82">
        <v>9203</v>
      </c>
      <c r="H146" s="85">
        <v>0.25</v>
      </c>
    </row>
    <row r="147" spans="1:8" ht="16.5" thickBot="1">
      <c r="A147" s="1" t="s">
        <v>31</v>
      </c>
      <c r="B147" s="80">
        <v>1</v>
      </c>
      <c r="C147" s="86" t="s">
        <v>1</v>
      </c>
      <c r="D147" s="82">
        <v>1513</v>
      </c>
      <c r="E147" s="82" t="s">
        <v>37</v>
      </c>
      <c r="F147" s="87">
        <f>G147*16</f>
        <v>39056</v>
      </c>
      <c r="G147" s="82">
        <v>2441</v>
      </c>
      <c r="H147" s="85">
        <v>4</v>
      </c>
    </row>
    <row r="148" spans="1:8" ht="16.5" hidden="1" thickBot="1">
      <c r="A148" s="1" t="s">
        <v>31</v>
      </c>
      <c r="B148" s="3">
        <v>1</v>
      </c>
      <c r="C148" s="43" t="s">
        <v>33</v>
      </c>
      <c r="D148" s="23" t="s">
        <v>34</v>
      </c>
      <c r="E148" s="23" t="s">
        <v>34</v>
      </c>
      <c r="F148" s="44">
        <f>F142+F144+F146+F147</f>
        <v>56106</v>
      </c>
      <c r="G148" s="44">
        <f>G142+G144+G146+G147</f>
        <v>14841</v>
      </c>
      <c r="H148" s="44">
        <v>0.9451182534869618</v>
      </c>
    </row>
    <row r="149" spans="1:8" ht="15.75">
      <c r="A149" s="1" t="s">
        <v>31</v>
      </c>
      <c r="B149" s="46">
        <v>2</v>
      </c>
      <c r="C149" s="47" t="s">
        <v>4</v>
      </c>
      <c r="D149" s="48">
        <v>1501</v>
      </c>
      <c r="E149" s="48" t="s">
        <v>37</v>
      </c>
      <c r="F149" s="33">
        <f>G149*16</f>
        <v>5024</v>
      </c>
      <c r="G149" s="48">
        <v>314</v>
      </c>
      <c r="H149" s="49">
        <v>4</v>
      </c>
    </row>
    <row r="150" spans="1:8" ht="15.75">
      <c r="A150" s="1" t="s">
        <v>31</v>
      </c>
      <c r="B150" s="3">
        <v>2</v>
      </c>
      <c r="C150" s="5" t="s">
        <v>0</v>
      </c>
      <c r="D150" s="18">
        <v>1504</v>
      </c>
      <c r="E150" s="16" t="s">
        <v>38</v>
      </c>
      <c r="F150" s="73">
        <v>5506</v>
      </c>
      <c r="G150" s="16">
        <v>344</v>
      </c>
      <c r="H150" s="19">
        <v>4</v>
      </c>
    </row>
    <row r="151" spans="1:8" ht="15.75">
      <c r="A151" s="1" t="s">
        <v>31</v>
      </c>
      <c r="B151" s="3">
        <v>2</v>
      </c>
      <c r="C151" s="6" t="s">
        <v>0</v>
      </c>
      <c r="D151" s="18">
        <v>1504</v>
      </c>
      <c r="E151" s="18" t="s">
        <v>39</v>
      </c>
      <c r="F151" s="22">
        <v>5506</v>
      </c>
      <c r="G151" s="22">
        <v>5506</v>
      </c>
      <c r="H151" s="19">
        <v>0.25</v>
      </c>
    </row>
    <row r="152" spans="1:8" ht="15.75">
      <c r="A152" s="1" t="s">
        <v>31</v>
      </c>
      <c r="B152" s="3">
        <v>2</v>
      </c>
      <c r="C152" s="6" t="s">
        <v>5</v>
      </c>
      <c r="D152" s="18">
        <v>1510</v>
      </c>
      <c r="E152" s="16" t="s">
        <v>38</v>
      </c>
      <c r="F152" s="22">
        <v>7048</v>
      </c>
      <c r="G152" s="16">
        <v>440</v>
      </c>
      <c r="H152" s="19">
        <v>4</v>
      </c>
    </row>
    <row r="153" spans="1:8" ht="15.75">
      <c r="A153" s="1" t="s">
        <v>31</v>
      </c>
      <c r="B153" s="3">
        <v>2</v>
      </c>
      <c r="C153" s="6" t="s">
        <v>5</v>
      </c>
      <c r="D153" s="18">
        <v>1510</v>
      </c>
      <c r="E153" s="18" t="s">
        <v>39</v>
      </c>
      <c r="F153" s="22">
        <v>7048</v>
      </c>
      <c r="G153" s="22">
        <v>7048</v>
      </c>
      <c r="H153" s="19">
        <v>0.25</v>
      </c>
    </row>
    <row r="154" spans="1:8" ht="16.5" thickBot="1">
      <c r="A154" s="1" t="s">
        <v>31</v>
      </c>
      <c r="B154" s="3">
        <v>2</v>
      </c>
      <c r="C154" s="6" t="s">
        <v>3</v>
      </c>
      <c r="D154" s="18">
        <v>1520</v>
      </c>
      <c r="E154" s="18" t="s">
        <v>37</v>
      </c>
      <c r="F154" s="40">
        <f>G154*16</f>
        <v>13904</v>
      </c>
      <c r="G154" s="18">
        <v>869</v>
      </c>
      <c r="H154" s="19">
        <v>4</v>
      </c>
    </row>
    <row r="155" spans="1:8" ht="16.5" hidden="1" thickBot="1">
      <c r="A155" s="1" t="s">
        <v>31</v>
      </c>
      <c r="B155" s="3">
        <v>2</v>
      </c>
      <c r="C155" s="43" t="s">
        <v>33</v>
      </c>
      <c r="D155" s="23" t="s">
        <v>34</v>
      </c>
      <c r="E155" s="23" t="s">
        <v>34</v>
      </c>
      <c r="F155" s="44">
        <f>F149+F151+F153+F154</f>
        <v>31482</v>
      </c>
      <c r="G155" s="44">
        <f>G149+G151+G153+G154</f>
        <v>13737</v>
      </c>
      <c r="H155" s="44">
        <v>0.5729416903253985</v>
      </c>
    </row>
    <row r="156" spans="1:8" ht="15.75">
      <c r="A156" s="1" t="s">
        <v>31</v>
      </c>
      <c r="B156" s="75">
        <v>3</v>
      </c>
      <c r="C156" s="76" t="s">
        <v>4</v>
      </c>
      <c r="D156" s="77">
        <v>1501</v>
      </c>
      <c r="E156" s="77" t="s">
        <v>37</v>
      </c>
      <c r="F156" s="78">
        <f>G156*16</f>
        <v>10800</v>
      </c>
      <c r="G156" s="77">
        <v>675</v>
      </c>
      <c r="H156" s="79">
        <v>4</v>
      </c>
    </row>
    <row r="157" spans="1:8" ht="15.75">
      <c r="A157" s="1" t="s">
        <v>31</v>
      </c>
      <c r="B157" s="80">
        <v>3</v>
      </c>
      <c r="C157" s="81" t="s">
        <v>0</v>
      </c>
      <c r="D157" s="82">
        <v>1504</v>
      </c>
      <c r="E157" s="83" t="s">
        <v>38</v>
      </c>
      <c r="F157" s="84">
        <v>3219</v>
      </c>
      <c r="G157" s="83">
        <v>201</v>
      </c>
      <c r="H157" s="85">
        <v>4</v>
      </c>
    </row>
    <row r="158" spans="1:8" ht="15.75">
      <c r="A158" s="1" t="s">
        <v>31</v>
      </c>
      <c r="B158" s="80">
        <v>3</v>
      </c>
      <c r="C158" s="86" t="s">
        <v>0</v>
      </c>
      <c r="D158" s="82">
        <v>1504</v>
      </c>
      <c r="E158" s="82" t="s">
        <v>39</v>
      </c>
      <c r="F158" s="82">
        <v>3219</v>
      </c>
      <c r="G158" s="82">
        <v>3219</v>
      </c>
      <c r="H158" s="85">
        <v>0.25</v>
      </c>
    </row>
    <row r="159" spans="1:8" ht="15.75">
      <c r="A159" s="1" t="s">
        <v>31</v>
      </c>
      <c r="B159" s="80">
        <v>3</v>
      </c>
      <c r="C159" s="86" t="s">
        <v>5</v>
      </c>
      <c r="D159" s="82">
        <v>1510</v>
      </c>
      <c r="E159" s="83" t="s">
        <v>38</v>
      </c>
      <c r="F159" s="82">
        <v>11106</v>
      </c>
      <c r="G159" s="83">
        <v>703</v>
      </c>
      <c r="H159" s="85">
        <v>4</v>
      </c>
    </row>
    <row r="160" spans="1:8" ht="15.75">
      <c r="A160" s="1" t="s">
        <v>31</v>
      </c>
      <c r="B160" s="80">
        <v>3</v>
      </c>
      <c r="C160" s="86" t="s">
        <v>5</v>
      </c>
      <c r="D160" s="82">
        <v>1510</v>
      </c>
      <c r="E160" s="82" t="s">
        <v>39</v>
      </c>
      <c r="F160" s="82">
        <v>11106</v>
      </c>
      <c r="G160" s="82">
        <v>11106</v>
      </c>
      <c r="H160" s="85">
        <v>0.25</v>
      </c>
    </row>
    <row r="161" spans="1:8" ht="16.5" thickBot="1">
      <c r="A161" s="1" t="s">
        <v>31</v>
      </c>
      <c r="B161" s="80">
        <v>3</v>
      </c>
      <c r="C161" s="86" t="s">
        <v>3</v>
      </c>
      <c r="D161" s="82">
        <v>1520</v>
      </c>
      <c r="E161" s="82" t="s">
        <v>37</v>
      </c>
      <c r="F161" s="87">
        <f>G161*16</f>
        <v>14240</v>
      </c>
      <c r="G161" s="82">
        <v>890</v>
      </c>
      <c r="H161" s="85">
        <v>4</v>
      </c>
    </row>
    <row r="162" spans="1:8" ht="16.5" hidden="1" thickBot="1">
      <c r="A162" s="1" t="s">
        <v>31</v>
      </c>
      <c r="B162" s="3">
        <v>3</v>
      </c>
      <c r="C162" s="43" t="s">
        <v>33</v>
      </c>
      <c r="D162" s="23" t="s">
        <v>34</v>
      </c>
      <c r="E162" s="23"/>
      <c r="F162" s="44">
        <f>F156+F158+F160+F161</f>
        <v>39365</v>
      </c>
      <c r="G162" s="44">
        <f>G156+G158+G160+G161</f>
        <v>15890</v>
      </c>
      <c r="H162" s="44">
        <v>0.6161561018218118</v>
      </c>
    </row>
    <row r="163" spans="1:8" ht="15.75">
      <c r="A163" s="1" t="s">
        <v>31</v>
      </c>
      <c r="B163" s="46">
        <v>4</v>
      </c>
      <c r="C163" s="47" t="s">
        <v>4</v>
      </c>
      <c r="D163" s="48">
        <v>1501</v>
      </c>
      <c r="E163" s="48" t="s">
        <v>37</v>
      </c>
      <c r="F163" s="33">
        <f>G163*16</f>
        <v>19440</v>
      </c>
      <c r="G163" s="48">
        <v>1215</v>
      </c>
      <c r="H163" s="49">
        <v>4</v>
      </c>
    </row>
    <row r="164" spans="1:8" ht="15.75">
      <c r="A164" s="1" t="s">
        <v>31</v>
      </c>
      <c r="B164" s="3">
        <v>4</v>
      </c>
      <c r="C164" s="5" t="s">
        <v>0</v>
      </c>
      <c r="D164" s="18">
        <v>1504</v>
      </c>
      <c r="E164" s="16" t="s">
        <v>38</v>
      </c>
      <c r="F164" s="32">
        <v>5983</v>
      </c>
      <c r="G164" s="16">
        <v>374</v>
      </c>
      <c r="H164" s="19">
        <v>4</v>
      </c>
    </row>
    <row r="165" spans="1:8" ht="15.75">
      <c r="A165" s="1" t="s">
        <v>31</v>
      </c>
      <c r="B165" s="3">
        <v>4</v>
      </c>
      <c r="C165" s="6" t="s">
        <v>0</v>
      </c>
      <c r="D165" s="18">
        <v>1504</v>
      </c>
      <c r="E165" s="18" t="s">
        <v>39</v>
      </c>
      <c r="F165" s="18">
        <v>5983</v>
      </c>
      <c r="G165" s="18">
        <v>5983</v>
      </c>
      <c r="H165" s="19">
        <v>0.25</v>
      </c>
    </row>
    <row r="166" spans="1:8" ht="15.75">
      <c r="A166" s="1" t="s">
        <v>31</v>
      </c>
      <c r="B166" s="3">
        <v>4</v>
      </c>
      <c r="C166" s="6" t="s">
        <v>5</v>
      </c>
      <c r="D166" s="18">
        <v>1510</v>
      </c>
      <c r="E166" s="16" t="s">
        <v>38</v>
      </c>
      <c r="F166" s="18">
        <v>1658</v>
      </c>
      <c r="G166" s="16">
        <v>104</v>
      </c>
      <c r="H166" s="19">
        <v>4</v>
      </c>
    </row>
    <row r="167" spans="1:8" ht="15.75">
      <c r="A167" s="1" t="s">
        <v>31</v>
      </c>
      <c r="B167" s="3">
        <v>4</v>
      </c>
      <c r="C167" s="6" t="s">
        <v>5</v>
      </c>
      <c r="D167" s="18">
        <v>1510</v>
      </c>
      <c r="E167" s="18" t="s">
        <v>39</v>
      </c>
      <c r="F167" s="18">
        <v>1658</v>
      </c>
      <c r="G167" s="18">
        <v>1658</v>
      </c>
      <c r="H167" s="19">
        <v>0.25</v>
      </c>
    </row>
    <row r="168" spans="1:8" ht="15.75">
      <c r="A168" s="1" t="s">
        <v>31</v>
      </c>
      <c r="B168" s="3">
        <v>4</v>
      </c>
      <c r="C168" s="6" t="s">
        <v>3</v>
      </c>
      <c r="D168" s="18">
        <v>1520</v>
      </c>
      <c r="E168" s="18" t="s">
        <v>37</v>
      </c>
      <c r="F168" s="33">
        <f>G168*16</f>
        <v>704</v>
      </c>
      <c r="G168" s="18">
        <v>44</v>
      </c>
      <c r="H168" s="19">
        <v>4</v>
      </c>
    </row>
    <row r="169" spans="1:8" ht="16.5" thickBot="1">
      <c r="A169" s="1" t="s">
        <v>31</v>
      </c>
      <c r="B169" s="38">
        <v>4</v>
      </c>
      <c r="C169" s="39" t="s">
        <v>24</v>
      </c>
      <c r="D169" s="40">
        <v>1513</v>
      </c>
      <c r="E169" s="40" t="s">
        <v>37</v>
      </c>
      <c r="F169" s="74">
        <f>G169*16</f>
        <v>3792</v>
      </c>
      <c r="G169" s="40">
        <v>237</v>
      </c>
      <c r="H169" s="42">
        <v>4</v>
      </c>
    </row>
    <row r="170" spans="1:8" ht="16.5" hidden="1" thickBot="1">
      <c r="A170" s="1" t="s">
        <v>31</v>
      </c>
      <c r="B170" s="3">
        <v>4</v>
      </c>
      <c r="C170" s="34" t="s">
        <v>33</v>
      </c>
      <c r="D170" s="35" t="s">
        <v>34</v>
      </c>
      <c r="E170" s="55"/>
      <c r="F170" s="31">
        <f>F163+F165+F167+F169</f>
        <v>30873</v>
      </c>
      <c r="G170" s="31">
        <f>G163+G165+G167+G169</f>
        <v>9093</v>
      </c>
      <c r="H170" s="31">
        <v>0.7644817073170732</v>
      </c>
    </row>
    <row r="171" spans="1:8" ht="15.75">
      <c r="A171" s="1" t="s">
        <v>31</v>
      </c>
      <c r="B171" s="88">
        <v>5</v>
      </c>
      <c r="C171" s="86" t="s">
        <v>4</v>
      </c>
      <c r="D171" s="82">
        <v>1501</v>
      </c>
      <c r="E171" s="83" t="s">
        <v>37</v>
      </c>
      <c r="F171" s="78">
        <f>G171*16</f>
        <v>20768</v>
      </c>
      <c r="G171" s="82">
        <v>1298</v>
      </c>
      <c r="H171" s="85">
        <v>4</v>
      </c>
    </row>
    <row r="172" spans="1:8" ht="15.75">
      <c r="A172" s="1" t="s">
        <v>31</v>
      </c>
      <c r="B172" s="80">
        <v>5</v>
      </c>
      <c r="C172" s="81" t="s">
        <v>0</v>
      </c>
      <c r="D172" s="82">
        <v>1504</v>
      </c>
      <c r="E172" s="83" t="s">
        <v>38</v>
      </c>
      <c r="F172" s="89">
        <v>1689</v>
      </c>
      <c r="G172" s="83">
        <v>106</v>
      </c>
      <c r="H172" s="85">
        <v>4</v>
      </c>
    </row>
    <row r="173" spans="1:8" ht="16.5" thickBot="1">
      <c r="A173" s="1" t="s">
        <v>31</v>
      </c>
      <c r="B173" s="80">
        <v>5</v>
      </c>
      <c r="C173" s="86" t="s">
        <v>0</v>
      </c>
      <c r="D173" s="82">
        <v>1504</v>
      </c>
      <c r="E173" s="82" t="s">
        <v>39</v>
      </c>
      <c r="F173" s="90">
        <v>1689</v>
      </c>
      <c r="G173" s="82">
        <v>1689</v>
      </c>
      <c r="H173" s="85">
        <v>0.25</v>
      </c>
    </row>
    <row r="174" spans="1:8" ht="16.5" hidden="1" thickBot="1">
      <c r="A174" s="1" t="s">
        <v>31</v>
      </c>
      <c r="B174" s="3">
        <v>5</v>
      </c>
      <c r="C174" s="43" t="s">
        <v>33</v>
      </c>
      <c r="D174" s="23" t="s">
        <v>34</v>
      </c>
      <c r="E174" s="23"/>
      <c r="F174" s="57">
        <f>F171+F173</f>
        <v>22457</v>
      </c>
      <c r="G174" s="44">
        <f>G171+G173</f>
        <v>2987</v>
      </c>
      <c r="H174" s="44">
        <v>1.879561432875795</v>
      </c>
    </row>
    <row r="175" spans="1:8" ht="15.75">
      <c r="A175" s="1" t="s">
        <v>31</v>
      </c>
      <c r="B175" s="46">
        <v>6</v>
      </c>
      <c r="C175" s="47" t="s">
        <v>4</v>
      </c>
      <c r="D175" s="48">
        <v>1501</v>
      </c>
      <c r="E175" s="48" t="s">
        <v>37</v>
      </c>
      <c r="F175" s="33">
        <f>G175*16</f>
        <v>9968</v>
      </c>
      <c r="G175" s="48">
        <v>623</v>
      </c>
      <c r="H175" s="49">
        <v>4</v>
      </c>
    </row>
    <row r="176" spans="1:8" ht="15.75">
      <c r="A176" s="1" t="s">
        <v>31</v>
      </c>
      <c r="B176" s="3">
        <v>6</v>
      </c>
      <c r="C176" s="5" t="s">
        <v>0</v>
      </c>
      <c r="D176" s="18">
        <v>1504</v>
      </c>
      <c r="E176" s="16" t="s">
        <v>38</v>
      </c>
      <c r="F176" s="32">
        <v>558</v>
      </c>
      <c r="G176" s="16">
        <v>35</v>
      </c>
      <c r="H176" s="19">
        <v>4</v>
      </c>
    </row>
    <row r="177" spans="1:8" ht="15.75">
      <c r="A177" s="1" t="s">
        <v>31</v>
      </c>
      <c r="B177" s="3">
        <v>6</v>
      </c>
      <c r="C177" s="6" t="s">
        <v>0</v>
      </c>
      <c r="D177" s="18">
        <v>1504</v>
      </c>
      <c r="E177" s="18" t="s">
        <v>39</v>
      </c>
      <c r="F177" s="18">
        <v>558</v>
      </c>
      <c r="G177" s="18">
        <v>558</v>
      </c>
      <c r="H177" s="19">
        <v>0.25</v>
      </c>
    </row>
    <row r="178" spans="1:8" ht="15.75">
      <c r="A178" s="1" t="s">
        <v>31</v>
      </c>
      <c r="B178" s="3">
        <v>6</v>
      </c>
      <c r="C178" s="6" t="s">
        <v>5</v>
      </c>
      <c r="D178" s="18">
        <v>1510</v>
      </c>
      <c r="E178" s="16" t="s">
        <v>38</v>
      </c>
      <c r="F178" s="18">
        <v>4197</v>
      </c>
      <c r="G178" s="16">
        <v>262</v>
      </c>
      <c r="H178" s="19">
        <v>4</v>
      </c>
    </row>
    <row r="179" spans="1:8" ht="16.5" thickBot="1">
      <c r="A179" s="127" t="s">
        <v>31</v>
      </c>
      <c r="B179" s="38">
        <v>6</v>
      </c>
      <c r="C179" s="39" t="s">
        <v>5</v>
      </c>
      <c r="D179" s="40">
        <v>1510</v>
      </c>
      <c r="E179" s="40" t="s">
        <v>39</v>
      </c>
      <c r="F179" s="40">
        <v>4197</v>
      </c>
      <c r="G179" s="40">
        <v>4197</v>
      </c>
      <c r="H179" s="42">
        <v>0.25</v>
      </c>
    </row>
    <row r="180" spans="1:8" ht="15.75" customHeight="1" hidden="1" thickBot="1">
      <c r="A180" s="1" t="s">
        <v>31</v>
      </c>
      <c r="B180" s="1">
        <v>6</v>
      </c>
      <c r="C180" s="56" t="s">
        <v>33</v>
      </c>
      <c r="D180" s="55" t="s">
        <v>34</v>
      </c>
      <c r="E180" s="55"/>
      <c r="F180" s="55"/>
      <c r="G180" s="57">
        <f>G175+G177+G179</f>
        <v>5378</v>
      </c>
      <c r="H180" s="57"/>
    </row>
    <row r="181" spans="1:8" ht="15.75" customHeight="1">
      <c r="A181" s="129"/>
      <c r="B181" s="129"/>
      <c r="C181" s="129"/>
      <c r="D181" s="129"/>
      <c r="E181" s="129"/>
      <c r="F181" s="129"/>
      <c r="G181" s="129"/>
      <c r="H181" s="129"/>
    </row>
    <row r="182" spans="1:8" ht="15.75" customHeight="1">
      <c r="A182" s="128" t="s">
        <v>57</v>
      </c>
      <c r="B182" s="128"/>
      <c r="C182" s="128"/>
      <c r="D182" s="128"/>
      <c r="E182" s="128"/>
      <c r="F182" s="128"/>
      <c r="G182" s="128"/>
      <c r="H182" s="128"/>
    </row>
    <row r="183" spans="1:8" ht="15.75" customHeight="1">
      <c r="A183" s="128" t="s">
        <v>58</v>
      </c>
      <c r="B183" s="128"/>
      <c r="C183" s="128"/>
      <c r="D183" s="128"/>
      <c r="E183" s="128"/>
      <c r="F183" s="128"/>
      <c r="G183" s="128"/>
      <c r="H183" s="128"/>
    </row>
    <row r="184" spans="1:8" ht="15.75" customHeight="1">
      <c r="A184" s="128" t="s">
        <v>56</v>
      </c>
      <c r="B184" s="128"/>
      <c r="C184" s="128"/>
      <c r="D184" s="128"/>
      <c r="E184" s="128"/>
      <c r="F184" s="128"/>
      <c r="G184" s="128"/>
      <c r="H184" s="128"/>
    </row>
    <row r="185" spans="1:8" ht="15">
      <c r="A185" s="120" t="s">
        <v>29</v>
      </c>
      <c r="B185" s="13"/>
      <c r="C185" s="13"/>
      <c r="D185" s="121"/>
      <c r="E185" s="121"/>
      <c r="F185" s="121"/>
      <c r="G185" s="121"/>
      <c r="H185" s="122"/>
    </row>
    <row r="186" spans="1:8" ht="15">
      <c r="A186" s="120" t="s">
        <v>51</v>
      </c>
      <c r="B186" s="123"/>
      <c r="C186" s="13"/>
      <c r="D186" s="121"/>
      <c r="E186" s="121"/>
      <c r="F186" s="121"/>
      <c r="G186" s="121"/>
      <c r="H186" s="122"/>
    </row>
    <row r="187" spans="1:8" ht="15">
      <c r="A187" s="13"/>
      <c r="B187" s="13"/>
      <c r="C187" s="13"/>
      <c r="D187" s="121"/>
      <c r="E187" s="121"/>
      <c r="F187" s="121"/>
      <c r="G187" s="121"/>
      <c r="H187" s="122"/>
    </row>
    <row r="188" spans="1:8" ht="15.75">
      <c r="A188" s="124" t="s">
        <v>35</v>
      </c>
      <c r="B188" s="13"/>
      <c r="C188" s="13"/>
      <c r="D188" s="121"/>
      <c r="E188" s="121"/>
      <c r="F188" s="121"/>
      <c r="G188" s="121"/>
      <c r="H188" s="122"/>
    </row>
    <row r="189" spans="1:8" ht="12" customHeight="1">
      <c r="A189" s="125" t="s">
        <v>45</v>
      </c>
      <c r="B189" s="13"/>
      <c r="C189" s="13"/>
      <c r="D189" s="121"/>
      <c r="E189" s="121"/>
      <c r="F189" s="121"/>
      <c r="G189" s="121"/>
      <c r="H189" s="122"/>
    </row>
    <row r="190" spans="1:8" ht="12" customHeight="1">
      <c r="A190" s="125" t="s">
        <v>46</v>
      </c>
      <c r="B190" s="13"/>
      <c r="C190" s="13"/>
      <c r="D190" s="121"/>
      <c r="E190" s="121"/>
      <c r="F190" s="121"/>
      <c r="G190" s="121"/>
      <c r="H190" s="122"/>
    </row>
    <row r="191" spans="1:8" ht="12" customHeight="1">
      <c r="A191" s="125" t="s">
        <v>47</v>
      </c>
      <c r="B191" s="13"/>
      <c r="C191" s="13"/>
      <c r="D191" s="121"/>
      <c r="E191" s="121"/>
      <c r="F191" s="121"/>
      <c r="G191" s="121"/>
      <c r="H191" s="122"/>
    </row>
    <row r="192" spans="1:8" ht="12" customHeight="1">
      <c r="A192" s="125" t="s">
        <v>48</v>
      </c>
      <c r="B192" s="13"/>
      <c r="C192" s="13"/>
      <c r="D192" s="121"/>
      <c r="E192" s="121"/>
      <c r="F192" s="121"/>
      <c r="G192" s="121"/>
      <c r="H192" s="122"/>
    </row>
    <row r="193" spans="1:8" ht="12" customHeight="1">
      <c r="A193" s="125" t="s">
        <v>49</v>
      </c>
      <c r="B193" s="13"/>
      <c r="C193" s="13"/>
      <c r="D193" s="121"/>
      <c r="E193" s="121"/>
      <c r="F193" s="121"/>
      <c r="G193" s="121"/>
      <c r="H193" s="122"/>
    </row>
    <row r="194" spans="1:8" ht="12" customHeight="1">
      <c r="A194" s="125" t="s">
        <v>50</v>
      </c>
      <c r="B194" s="13"/>
      <c r="C194" s="13"/>
      <c r="D194" s="121"/>
      <c r="E194" s="121"/>
      <c r="F194" s="121"/>
      <c r="G194" s="121"/>
      <c r="H194" s="122"/>
    </row>
    <row r="195" spans="1:8" ht="12" customHeight="1">
      <c r="A195" s="125"/>
      <c r="B195" s="13"/>
      <c r="C195" s="13"/>
      <c r="D195" s="121"/>
      <c r="E195" s="121"/>
      <c r="F195" s="121"/>
      <c r="G195" s="121"/>
      <c r="H195" s="122"/>
    </row>
    <row r="196" spans="1:8" ht="12" customHeight="1">
      <c r="A196" s="125" t="s">
        <v>61</v>
      </c>
      <c r="B196" s="13"/>
      <c r="C196" s="13"/>
      <c r="D196" s="121"/>
      <c r="E196" s="121"/>
      <c r="F196" s="121"/>
      <c r="G196" s="121"/>
      <c r="H196" s="122"/>
    </row>
    <row r="197" spans="1:8" ht="12" customHeight="1">
      <c r="A197" s="125" t="s">
        <v>62</v>
      </c>
      <c r="B197" s="13"/>
      <c r="C197" s="13"/>
      <c r="D197" s="121"/>
      <c r="E197" s="121"/>
      <c r="F197" s="121"/>
      <c r="G197" s="121"/>
      <c r="H197" s="122"/>
    </row>
    <row r="198" spans="1:8" ht="12" customHeight="1">
      <c r="A198" s="125" t="s">
        <v>63</v>
      </c>
      <c r="B198" s="13"/>
      <c r="C198" s="13"/>
      <c r="D198" s="121"/>
      <c r="E198" s="121"/>
      <c r="F198" s="121"/>
      <c r="G198" s="121"/>
      <c r="H198" s="122"/>
    </row>
    <row r="199" spans="1:8" ht="12" customHeight="1">
      <c r="A199" s="125" t="s">
        <v>64</v>
      </c>
      <c r="B199" s="13"/>
      <c r="C199" s="13"/>
      <c r="D199" s="121"/>
      <c r="E199" s="121"/>
      <c r="F199" s="121"/>
      <c r="G199" s="121"/>
      <c r="H199" s="122"/>
    </row>
    <row r="200" spans="1:8" ht="12" customHeight="1">
      <c r="A200" s="125" t="s">
        <v>66</v>
      </c>
      <c r="B200" s="13"/>
      <c r="C200" s="13"/>
      <c r="D200" s="121"/>
      <c r="E200" s="121"/>
      <c r="F200" s="121"/>
      <c r="G200" s="121"/>
      <c r="H200" s="122"/>
    </row>
    <row r="201" spans="1:8" ht="12" customHeight="1">
      <c r="A201" s="125" t="s">
        <v>65</v>
      </c>
      <c r="B201" s="13"/>
      <c r="C201" s="13"/>
      <c r="D201" s="121"/>
      <c r="E201" s="121"/>
      <c r="F201" s="121"/>
      <c r="G201" s="121"/>
      <c r="H201" s="122"/>
    </row>
    <row r="202" spans="1:8" ht="12" customHeight="1">
      <c r="A202" s="125" t="s">
        <v>67</v>
      </c>
      <c r="B202" s="13"/>
      <c r="C202" s="13"/>
      <c r="D202" s="121"/>
      <c r="E202" s="121"/>
      <c r="F202" s="121"/>
      <c r="G202" s="121"/>
      <c r="H202" s="122"/>
    </row>
    <row r="203" spans="1:8" ht="12" customHeight="1">
      <c r="A203" s="125" t="s">
        <v>60</v>
      </c>
      <c r="B203" s="13"/>
      <c r="C203" s="13"/>
      <c r="D203" s="121"/>
      <c r="E203" s="121"/>
      <c r="F203" s="121"/>
      <c r="G203" s="121"/>
      <c r="H203" s="122"/>
    </row>
    <row r="204" spans="1:8" ht="12" customHeight="1">
      <c r="A204" s="125" t="s">
        <v>59</v>
      </c>
      <c r="B204" s="13"/>
      <c r="C204" s="13"/>
      <c r="D204" s="121"/>
      <c r="E204" s="121"/>
      <c r="F204" s="121"/>
      <c r="G204" s="121"/>
      <c r="H204" s="122"/>
    </row>
    <row r="205" spans="1:8" ht="12" customHeight="1">
      <c r="A205" s="125" t="s">
        <v>68</v>
      </c>
      <c r="B205" s="13"/>
      <c r="C205" s="13"/>
      <c r="D205" s="121"/>
      <c r="E205" s="121"/>
      <c r="F205" s="121"/>
      <c r="G205" s="121"/>
      <c r="H205" s="122"/>
    </row>
    <row r="206" spans="1:8" ht="12" customHeight="1">
      <c r="A206" s="125" t="s">
        <v>69</v>
      </c>
      <c r="B206" s="13"/>
      <c r="C206" s="13"/>
      <c r="D206" s="121"/>
      <c r="E206" s="121"/>
      <c r="F206" s="121"/>
      <c r="G206" s="121"/>
      <c r="H206" s="122"/>
    </row>
    <row r="207" spans="1:8" ht="12" customHeight="1">
      <c r="A207" s="125" t="s">
        <v>70</v>
      </c>
      <c r="B207" s="13"/>
      <c r="C207" s="13"/>
      <c r="D207" s="121"/>
      <c r="E207" s="121"/>
      <c r="F207" s="121"/>
      <c r="G207" s="121"/>
      <c r="H207" s="122"/>
    </row>
    <row r="208" spans="1:8" ht="12" customHeight="1">
      <c r="A208" s="125" t="s">
        <v>71</v>
      </c>
      <c r="B208" s="13"/>
      <c r="C208" s="13"/>
      <c r="D208" s="121"/>
      <c r="E208" s="121"/>
      <c r="F208" s="121"/>
      <c r="G208" s="121"/>
      <c r="H208" s="122"/>
    </row>
    <row r="209" spans="1:8" ht="12" customHeight="1">
      <c r="A209" s="125" t="s">
        <v>72</v>
      </c>
      <c r="B209" s="13"/>
      <c r="C209" s="13"/>
      <c r="D209" s="121"/>
      <c r="E209" s="121"/>
      <c r="F209" s="121"/>
      <c r="G209" s="121"/>
      <c r="H209" s="122"/>
    </row>
    <row r="210" spans="1:8" ht="12" customHeight="1">
      <c r="A210" s="125" t="s">
        <v>73</v>
      </c>
      <c r="B210" s="13"/>
      <c r="C210" s="13"/>
      <c r="D210" s="121"/>
      <c r="E210" s="121"/>
      <c r="F210" s="121"/>
      <c r="G210" s="121"/>
      <c r="H210" s="122"/>
    </row>
    <row r="211" spans="1:8" ht="12" customHeight="1">
      <c r="A211" s="125" t="s">
        <v>74</v>
      </c>
      <c r="B211" s="13"/>
      <c r="C211" s="13"/>
      <c r="D211" s="121"/>
      <c r="E211" s="121"/>
      <c r="F211" s="121"/>
      <c r="G211" s="121"/>
      <c r="H211" s="122"/>
    </row>
    <row r="212" spans="1:8" ht="12" customHeight="1">
      <c r="A212" s="125" t="s">
        <v>75</v>
      </c>
      <c r="B212" s="13"/>
      <c r="C212" s="13"/>
      <c r="D212" s="121"/>
      <c r="E212" s="121"/>
      <c r="F212" s="121"/>
      <c r="G212" s="121"/>
      <c r="H212" s="122"/>
    </row>
    <row r="213" spans="1:8" ht="12" customHeight="1">
      <c r="A213" s="125" t="s">
        <v>76</v>
      </c>
      <c r="B213" s="13"/>
      <c r="C213" s="13"/>
      <c r="D213" s="121"/>
      <c r="E213" s="121"/>
      <c r="F213" s="121"/>
      <c r="G213" s="121"/>
      <c r="H213" s="122"/>
    </row>
    <row r="214" spans="1:8" ht="12" customHeight="1">
      <c r="A214" s="125" t="s">
        <v>77</v>
      </c>
      <c r="B214" s="13"/>
      <c r="C214" s="13"/>
      <c r="D214" s="121"/>
      <c r="E214" s="121"/>
      <c r="F214" s="121"/>
      <c r="G214" s="121"/>
      <c r="H214" s="122"/>
    </row>
    <row r="215" spans="1:8" ht="12" customHeight="1">
      <c r="A215" s="125" t="s">
        <v>78</v>
      </c>
      <c r="B215" s="13"/>
      <c r="C215" s="13"/>
      <c r="D215" s="121"/>
      <c r="E215" s="121"/>
      <c r="F215" s="121"/>
      <c r="G215" s="121"/>
      <c r="H215" s="122"/>
    </row>
    <row r="216" spans="1:8" ht="12" customHeight="1">
      <c r="A216" s="125" t="s">
        <v>79</v>
      </c>
      <c r="B216" s="13"/>
      <c r="C216" s="13"/>
      <c r="D216" s="121"/>
      <c r="E216" s="121"/>
      <c r="F216" s="121"/>
      <c r="G216" s="121"/>
      <c r="H216" s="122"/>
    </row>
    <row r="217" spans="1:8" ht="12" customHeight="1">
      <c r="A217" s="125" t="s">
        <v>80</v>
      </c>
      <c r="B217" s="13"/>
      <c r="C217" s="13"/>
      <c r="D217" s="121"/>
      <c r="E217" s="121"/>
      <c r="F217" s="121"/>
      <c r="G217" s="121"/>
      <c r="H217" s="122"/>
    </row>
    <row r="218" spans="1:8" ht="12" customHeight="1">
      <c r="A218" s="125" t="s">
        <v>81</v>
      </c>
      <c r="B218" s="13"/>
      <c r="C218" s="13"/>
      <c r="D218" s="121"/>
      <c r="E218" s="121"/>
      <c r="F218" s="121"/>
      <c r="G218" s="121"/>
      <c r="H218" s="122"/>
    </row>
    <row r="219" spans="1:8" ht="12" customHeight="1">
      <c r="A219" s="125" t="s">
        <v>82</v>
      </c>
      <c r="B219" s="13"/>
      <c r="C219" s="13"/>
      <c r="D219" s="121"/>
      <c r="E219" s="121"/>
      <c r="F219" s="121"/>
      <c r="G219" s="121"/>
      <c r="H219" s="122"/>
    </row>
    <row r="220" spans="1:8" ht="12" customHeight="1">
      <c r="A220" s="125" t="s">
        <v>83</v>
      </c>
      <c r="B220" s="13"/>
      <c r="C220" s="13"/>
      <c r="D220" s="121"/>
      <c r="E220" s="121"/>
      <c r="F220" s="121"/>
      <c r="G220" s="121"/>
      <c r="H220" s="122"/>
    </row>
    <row r="221" spans="1:8" ht="12" customHeight="1">
      <c r="A221" s="125" t="s">
        <v>84</v>
      </c>
      <c r="B221" s="13"/>
      <c r="C221" s="13"/>
      <c r="D221" s="121"/>
      <c r="E221" s="121"/>
      <c r="F221" s="121"/>
      <c r="G221" s="121"/>
      <c r="H221" s="122"/>
    </row>
    <row r="222" spans="1:8" ht="15">
      <c r="A222" s="126"/>
      <c r="B222" s="13"/>
      <c r="C222" s="13"/>
      <c r="D222" s="121"/>
      <c r="E222" s="121"/>
      <c r="F222" s="121"/>
      <c r="G222" s="121"/>
      <c r="H222" s="122"/>
    </row>
  </sheetData>
  <sheetProtection/>
  <mergeCells count="4">
    <mergeCell ref="A182:H182"/>
    <mergeCell ref="A183:H183"/>
    <mergeCell ref="A184:H184"/>
    <mergeCell ref="A181:H181"/>
  </mergeCells>
  <printOptions/>
  <pageMargins left="0.5" right="0.5" top="0.5" bottom="0.55" header="0.5" footer="0.5"/>
  <pageSetup horizontalDpi="600" verticalDpi="6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DOI, USGS, BRD, UMESC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S. Sauer</dc:creator>
  <cp:keywords/>
  <dc:description/>
  <cp:lastModifiedBy>Rogala, James T.</cp:lastModifiedBy>
  <cp:lastPrinted>2017-06-12T18:48:51Z</cp:lastPrinted>
  <dcterms:created xsi:type="dcterms:W3CDTF">2004-01-27T20:07:56Z</dcterms:created>
  <dcterms:modified xsi:type="dcterms:W3CDTF">2017-06-12T18:50:06Z</dcterms:modified>
  <cp:category/>
  <cp:version/>
  <cp:contentType/>
  <cp:contentStatus/>
</cp:coreProperties>
</file>